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<sst xmlns="http://schemas.openxmlformats.org/spreadsheetml/2006/main" count="307" uniqueCount="178">
  <si>
    <t>Apoteka Subotica</t>
  </si>
  <si>
    <t>Pomagala/RFZO</t>
  </si>
  <si>
    <t>Naziv ponuđača:</t>
  </si>
  <si>
    <t>NAZIV PONUDJACA</t>
  </si>
  <si>
    <t>PIB:</t>
  </si>
  <si>
    <t xml:space="preserve">Pomagala/RFZO </t>
  </si>
  <si>
    <t>PARTIJA</t>
  </si>
  <si>
    <t>ŠIFRA FOND</t>
  </si>
  <si>
    <t>NAZIV POMAGALA FOND</t>
  </si>
  <si>
    <t>NAZIV POMAGALA APOTEKA,OBLIK,PAKOVANJE</t>
  </si>
  <si>
    <t>ŠIFRA APOTEKA</t>
  </si>
  <si>
    <t>PROIZVOĐAČ</t>
  </si>
  <si>
    <t>JM</t>
  </si>
  <si>
    <t>KOLIČINA (apoteka)</t>
  </si>
  <si>
    <t>KOLIČINA PO PARTIJI</t>
  </si>
  <si>
    <t>TARIFNA GRUPA</t>
  </si>
  <si>
    <t>POJEDINAČNA  CENA BEZ PDV-a</t>
  </si>
  <si>
    <t>POJEDINAČNA  CENA sa PDV-om</t>
  </si>
  <si>
    <t>UKUPNA VREDNOST BEZ PDV-a</t>
  </si>
  <si>
    <t>UKUPNA VREDNOST sa PDV-a</t>
  </si>
  <si>
    <t>POPUST NA CENU IZ CENOVNIKA NARUČIOCA PO JEDINICI MERE  (DIN)</t>
  </si>
  <si>
    <r>
      <t xml:space="preserve">ROK ISPORUKE 1-5 DANA (upisati </t>
    </r>
    <r>
      <rPr>
        <b/>
        <sz val="10"/>
        <color indexed="10"/>
        <rFont val="Calibri"/>
        <family val="2"/>
      </rPr>
      <t xml:space="preserve">tacan </t>
    </r>
    <r>
      <rPr>
        <b/>
        <sz val="10"/>
        <rFont val="Calibri"/>
        <family val="2"/>
      </rPr>
      <t>broj dana)</t>
    </r>
  </si>
  <si>
    <t>ROK VAŽENJA PONUDE (min.60 dana)</t>
  </si>
  <si>
    <t>Disk podloga sa kesama za kolostomu</t>
  </si>
  <si>
    <t>DISK STANDARDNI 1/10x80mm ALMARYS ili odgovarajući</t>
  </si>
  <si>
    <t>K9810285</t>
  </si>
  <si>
    <t>B.BRAUN MEDICAL/ Francuska ili odgovarajući</t>
  </si>
  <si>
    <t>KOM</t>
  </si>
  <si>
    <t>POSEBNA 10%</t>
  </si>
  <si>
    <t>13720</t>
  </si>
  <si>
    <t>KESE KOLO.ALMARYS 1/30x80mm ili odgovarajući</t>
  </si>
  <si>
    <t>K9810286</t>
  </si>
  <si>
    <t>KESE KOLO.1/30x38mm COMBIHESIVE 2S ili odgovarajući</t>
  </si>
  <si>
    <t>K9710020</t>
  </si>
  <si>
    <t>CONVATEC/V.Britanija ili odgovarajući</t>
  </si>
  <si>
    <t>KESE KOLO.1/30x70mm COMBIHESIVE 2S ili odgovarajući</t>
  </si>
  <si>
    <t>K9810245</t>
  </si>
  <si>
    <t>KESE KOLO.1/30x45mm COMBIHESIVE 2S ili odgovarajući</t>
  </si>
  <si>
    <t>K9810044</t>
  </si>
  <si>
    <t>KESE KOLO.1/30x57mm COMBIHESIVE 2S ili odgovarajući</t>
  </si>
  <si>
    <t>K9810043</t>
  </si>
  <si>
    <t>10010</t>
  </si>
  <si>
    <t>Disk podloga sa kesama za ileostomu</t>
  </si>
  <si>
    <t>DISK LONG WEAR LIGHT 1/5x40mm ALTERNA ili odgovarajući</t>
  </si>
  <si>
    <t>K9810040</t>
  </si>
  <si>
    <t>COLOPLAST/Danska ili odgovarajući</t>
  </si>
  <si>
    <t>Disk podloga sa kesama za urostomu</t>
  </si>
  <si>
    <t>DISK 1/5x50mm ALTERNA SWIS-ROLL ili odgovarajući</t>
  </si>
  <si>
    <t>K9810053</t>
  </si>
  <si>
    <t>DISK LONG WEAR LIGHT 1/5x50mm ALTERNA ili odgovarajući</t>
  </si>
  <si>
    <t>K9810041</t>
  </si>
  <si>
    <t>DISK LONG WEARE LIGHT 1/5x60mm ALTERNA ili odgovarajući</t>
  </si>
  <si>
    <t>K9810012</t>
  </si>
  <si>
    <t>DISK KONVEKSNI 1/4x60mm ALTERNA ili odgovarajući</t>
  </si>
  <si>
    <t>K9810370</t>
  </si>
  <si>
    <t>DISK FLEXIBILNY 1/5x70mm COMBIHESIVA 2S ili odgovarajući</t>
  </si>
  <si>
    <t>K9810038</t>
  </si>
  <si>
    <t>DISK 1/5x38mm COMBIHESIVE 2S FLEX ili odgovarajući</t>
  </si>
  <si>
    <t>K9710015</t>
  </si>
  <si>
    <t>DISK 1/5x45mm COMBIHESIVE 2S FLEX ili odgovarajući</t>
  </si>
  <si>
    <t>K9810030</t>
  </si>
  <si>
    <t>DISK 1/5x57mm COMBIHESIVE 2S FLEX ili odgovarajući</t>
  </si>
  <si>
    <t>K9810033</t>
  </si>
  <si>
    <t>10020</t>
  </si>
  <si>
    <t>KESE ILEOS.1/30x40mm ALTERNA sa sistemom za zakljucavanje ili odgovarajući</t>
  </si>
  <si>
    <t>K9820112</t>
  </si>
  <si>
    <t>KESE ILEOS.1/30x50mm ALTERNA sa sistemom za zakljucavanje1692 ili odgovarajući</t>
  </si>
  <si>
    <t>K9810190</t>
  </si>
  <si>
    <t>KESE ILEOS.1/30x60mm ALTERNA sa sistemom za zakljucavanje ili odgovarajući</t>
  </si>
  <si>
    <t>K9810111</t>
  </si>
  <si>
    <t>10111</t>
  </si>
  <si>
    <t>Stalni Foli (Foley) urin kateter sa urin kesama sa ispustom</t>
  </si>
  <si>
    <t>KATETER SILIKONSKI 12-24 Ch COLOPLAST ili odgovarajući</t>
  </si>
  <si>
    <t>K9820166</t>
  </si>
  <si>
    <t>KESE ILEOS.1/10x38mm COMBIHESIVE 2S ili odgovarajući</t>
  </si>
  <si>
    <t>K9810243</t>
  </si>
  <si>
    <t>KESE ILEOS.1/10x45mm COMBIHESIVE 2S ili odgovarajući</t>
  </si>
  <si>
    <t>K9810032</t>
  </si>
  <si>
    <t>KESE ILEOS.1/10x57mm COMBIHESIVE 2S ili odgovarajući</t>
  </si>
  <si>
    <t>K9810210</t>
  </si>
  <si>
    <t>10112</t>
  </si>
  <si>
    <t>Stalni â€“ Foli (Foley) urin kateter sa urin kesama sa ispustom</t>
  </si>
  <si>
    <t>KATETER FOLEY BR.10-22  ili odgovarajući</t>
  </si>
  <si>
    <t>K9710019</t>
  </si>
  <si>
    <t>TROGE MEDICAL GmbH/Nemacka ili odgovarajući</t>
  </si>
  <si>
    <t>K9710012</t>
  </si>
  <si>
    <t>10120</t>
  </si>
  <si>
    <t>URIN KESE SA ISPUSTOM KAO DODATAK ZA KAT ili odgovarajući</t>
  </si>
  <si>
    <t>K9710014</t>
  </si>
  <si>
    <t>13610</t>
  </si>
  <si>
    <t>Samolepljivi jednodelni komplet za ileostomu</t>
  </si>
  <si>
    <t>KESE ILEO.JEDNOD.1/30x(10-70mm) ALTERNA ili odgovarajući</t>
  </si>
  <si>
    <t>K9820115</t>
  </si>
  <si>
    <t>KESE ILEOS.JEDNO.1/30x  10-35mm dečija</t>
  </si>
  <si>
    <t>K9820209</t>
  </si>
  <si>
    <t>KESE KOLO.1/30x40mm ALTERNA sa sistemom za zakljucavanje ili odgovarajući</t>
  </si>
  <si>
    <t>K9810024</t>
  </si>
  <si>
    <t>KESE KOLO.1/30x50mm ALTERNA sa sistemom za zakljucavanje ili odgovarajući</t>
  </si>
  <si>
    <t>K9810022</t>
  </si>
  <si>
    <t>KESE KOLO.1/30x60mm ALTERNA sa sistemom za zakljucavanje ili odgovarajući</t>
  </si>
  <si>
    <t>K9810013</t>
  </si>
  <si>
    <t>13810</t>
  </si>
  <si>
    <t>Samolepljivi jednodelni komplet za kolostomu</t>
  </si>
  <si>
    <t>KESE KOLO.JEDNOD.1/30x(10-70mm) ili odgovarajući</t>
  </si>
  <si>
    <t>K9810042</t>
  </si>
  <si>
    <t>KESE KOLO.JEDNOD.1/30x(10-35mm) dečija  ili odgovarajući</t>
  </si>
  <si>
    <t>K9810413</t>
  </si>
  <si>
    <t>13920</t>
  </si>
  <si>
    <t>KESE UROS. 1/30x50mm ALTERNA sa sistemom za zakljucavanje ili odgovarajući</t>
  </si>
  <si>
    <t>K9810150</t>
  </si>
  <si>
    <t>KESE UROS.1/30x40mm ALTERNA  sa sistemom za zakljucavanje ili odgovarajući</t>
  </si>
  <si>
    <t>K9810240</t>
  </si>
  <si>
    <t>KESE UROS. 1/30X60mm ALTERNA sa sistemom za zakljucavanje  ili odgovarajući</t>
  </si>
  <si>
    <t>K9810054</t>
  </si>
  <si>
    <t>KESE UROS.1/10x57mm COMBIHESIVE 2S ili odgovarajući</t>
  </si>
  <si>
    <t>K9810029</t>
  </si>
  <si>
    <t>KESE UROS.1/10x38mm COMBIHESIVE 2S ili odgovarajući</t>
  </si>
  <si>
    <t>K9810035</t>
  </si>
  <si>
    <t>KESE UROS.1/10x45mm COMBIHESIVE 2S ili odgovarajući</t>
  </si>
  <si>
    <t>K9810028</t>
  </si>
  <si>
    <t>14110</t>
  </si>
  <si>
    <t>Krema za negu stome</t>
  </si>
  <si>
    <t>BARRIER KREMA 60g ili odgovarajući</t>
  </si>
  <si>
    <t>K0500194</t>
  </si>
  <si>
    <t>POSEBNA 20%</t>
  </si>
  <si>
    <t>STOMIC KREMA ZA NEGU STOME 1x85g ili odgovarajući</t>
  </si>
  <si>
    <t>K9820190</t>
  </si>
  <si>
    <t>MEDIS ZINTECH/Hungary ili odgovarajući</t>
  </si>
  <si>
    <t>OPŠTA 20%</t>
  </si>
  <si>
    <t>14210</t>
  </si>
  <si>
    <t>Pasta za ispune ožiljnih neravnina</t>
  </si>
  <si>
    <t>PASTA COLOPLAST ZASTITU KOZE 60g ili odgovarajući</t>
  </si>
  <si>
    <t>K9710048</t>
  </si>
  <si>
    <t>STRIP PASTA 60 g COLOPLAST  ili odgovarajući</t>
  </si>
  <si>
    <t>K9710090</t>
  </si>
  <si>
    <t xml:space="preserve">Trbušni elastični pojas sa otvorom za stomu </t>
  </si>
  <si>
    <t>ELASTICNI POJAS ZA STOMU RUDO vel. 80-110 ili odgovarajući</t>
  </si>
  <si>
    <t>K9810060</t>
  </si>
  <si>
    <t>RUDO  A D / BEOGRAD ili odgovarajući</t>
  </si>
  <si>
    <t>14411</t>
  </si>
  <si>
    <t>Urin kateter za jednokratnu upotrebu (bez urin kesa)</t>
  </si>
  <si>
    <t>KATETER NELATON 8-16 CH,ŽENSKI I MUŠKI, 1x DAHLHAUSEN ili odgovarajući</t>
  </si>
  <si>
    <t>K9810058</t>
  </si>
  <si>
    <t>DAHLHAUSEN ili odgovarajući</t>
  </si>
  <si>
    <t>Sprej za negu stome</t>
  </si>
  <si>
    <t>SILESSE SPREJ 50ml ili odgovarajuci</t>
  </si>
  <si>
    <t>14520</t>
  </si>
  <si>
    <t>Urinarni kondom sa urin kesama sa ispustom</t>
  </si>
  <si>
    <t>URIN KESE STAND.ART.5062 1/10x CONVEEN ili odgovarajući</t>
  </si>
  <si>
    <t>K9710078</t>
  </si>
  <si>
    <t>URIN KESE 1/10x750ml-SECU. CONVEEN 5167ili odgovarajući</t>
  </si>
  <si>
    <t>K9820153</t>
  </si>
  <si>
    <t>14510</t>
  </si>
  <si>
    <t>URINAL SAMOLEPLJIVI 30mm, 35mm 1/30x sa latexom I bez latexa COLOPLAST ili odgovarajući</t>
  </si>
  <si>
    <t>K9710001</t>
  </si>
  <si>
    <t>K9710043</t>
  </si>
  <si>
    <t>URINAL SA TRAKOM 30, 35mm bez latexa, 25,30,35mm sa latexom, 1/30x, COLOPLAST ili odgovarajući</t>
  </si>
  <si>
    <t>K9810278</t>
  </si>
  <si>
    <t>K9710079</t>
  </si>
  <si>
    <t>x097</t>
  </si>
  <si>
    <t xml:space="preserve">Endotrahealna kanila metalna </t>
  </si>
  <si>
    <t>KANILA ENDOTRAHEALNA METALNA CH 10-15 1x</t>
  </si>
  <si>
    <t>K9820114</t>
  </si>
  <si>
    <t>Endotrahealna kanila PLASTICNA (2 komada)</t>
  </si>
  <si>
    <t xml:space="preserve">KANILA ENDOTRAHEALNA  PLASTICNA </t>
  </si>
  <si>
    <t>SVE UKUPNO</t>
  </si>
  <si>
    <t>Datum:</t>
  </si>
  <si>
    <t>M.P.</t>
  </si>
  <si>
    <t>Odgovorno lice:</t>
  </si>
  <si>
    <t>NAPOMENA:</t>
  </si>
  <si>
    <r>
      <t>Tabela se može preuzeti sa sajta Apoteke Subotica  ili sa Portala javnih nabavki. Pri popunjavanju tabele voditi računa da unešeni brojevi-iznosi u koloni “</t>
    </r>
    <r>
      <rPr>
        <b/>
        <sz val="10"/>
        <color indexed="8"/>
        <rFont val="Calibri"/>
        <family val="2"/>
      </rPr>
      <t>POPUST NA CENU IZ CENOVNIKA NARUČIOCA PO JEDINICI MERE  (DIN.)“</t>
    </r>
    <r>
      <rPr>
        <i/>
        <sz val="10"/>
        <color indexed="8"/>
        <rFont val="Calibri"/>
        <family val="2"/>
      </rPr>
      <t xml:space="preserve">  budu na dve decimale</t>
    </r>
    <r>
      <rPr>
        <i/>
        <u val="single"/>
        <sz val="10"/>
        <color indexed="8"/>
        <rFont val="Calibri"/>
        <family val="2"/>
      </rPr>
      <t>( decimalni separator je tačka a ne zarez</t>
    </r>
    <r>
      <rPr>
        <i/>
        <sz val="10"/>
        <color indexed="8"/>
        <rFont val="Calibri"/>
        <family val="2"/>
      </rPr>
      <t>) i da sva polja za  partije za koje  ponuđač podnosi ponudu budu popunjena</t>
    </r>
    <r>
      <rPr>
        <b/>
        <i/>
        <sz val="10"/>
        <color indexed="8"/>
        <rFont val="Calibri"/>
        <family val="2"/>
      </rPr>
      <t>.</t>
    </r>
    <r>
      <rPr>
        <i/>
        <sz val="10"/>
        <color indexed="8"/>
        <rFont val="Calibri"/>
        <family val="2"/>
      </rPr>
      <t xml:space="preserve"> </t>
    </r>
    <r>
      <rPr>
        <b/>
        <i/>
        <sz val="10"/>
        <color indexed="8"/>
        <rFont val="Calibri"/>
        <family val="2"/>
      </rPr>
      <t xml:space="preserve">Za partije za koje ne  konkuriše  ponuđač </t>
    </r>
    <r>
      <rPr>
        <b/>
        <i/>
        <u val="single"/>
        <sz val="10"/>
        <color indexed="8"/>
        <rFont val="Calibri"/>
        <family val="2"/>
      </rPr>
      <t>ostavlja prazna polja</t>
    </r>
    <r>
      <rPr>
        <b/>
        <i/>
        <sz val="10"/>
        <color indexed="8"/>
        <rFont val="Calibri"/>
        <family val="2"/>
      </rPr>
      <t>.</t>
    </r>
    <r>
      <rPr>
        <i/>
        <sz val="10"/>
        <color indexed="8"/>
        <rFont val="Calibri"/>
        <family val="2"/>
      </rPr>
      <t xml:space="preserve"> Tabelu popunjenu na opisani način ponuđač je dužan da odštampa, da potpiše i overi, i da je dostavi uz ponudu i  u štampanom obliku i na USB-u.</t>
    </r>
  </si>
  <si>
    <t>Ukoliko ponuđač ne dostavi popunjenu tabelu na USB-u kao satavni deo ponude, već samo u štampanom obliku, papirnoj formi, njegova ponuda će biti odbijena kao neprihvatljiva, i obrnuto.</t>
  </si>
  <si>
    <t>K9810422</t>
  </si>
  <si>
    <t>KATETER LUBRIFIKOVANI 8-16 CH 1/30X PEDIJATRIJSKI, ZENSKI, MUSKI</t>
  </si>
  <si>
    <t>TABELA - SASTAVNI DEO PONUDE JN 6/19/OP   (sa strukturom cene)</t>
  </si>
  <si>
    <t>SCHREIBER GMBH / NEMACKA ili odgovarajući</t>
  </si>
  <si>
    <t>MARFLOW AG 8134 ADISWIL / CIRIH SVAJCARSKA ili odgovarajući</t>
  </si>
  <si>
    <t>17.04.2019.</t>
  </si>
</sst>
</file>

<file path=xl/styles.xml><?xml version="1.0" encoding="utf-8"?>
<styleSheet xmlns="http://schemas.openxmlformats.org/spreadsheetml/2006/main">
  <numFmts count="1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[$£-809]#,##0.00;[Red]\-[$£-809]#,##0.00"/>
    <numFmt numFmtId="165" formatCode="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Calibri"/>
      <family val="2"/>
    </font>
    <font>
      <i/>
      <sz val="10"/>
      <color indexed="8"/>
      <name val="Calibri"/>
      <family val="2"/>
    </font>
    <font>
      <i/>
      <u val="single"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top" wrapText="1"/>
    </xf>
    <xf numFmtId="1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46" applyFont="1" applyFill="1" applyBorder="1" applyAlignment="1">
      <alignment horizontal="center" vertical="center" wrapText="1"/>
      <protection/>
    </xf>
    <xf numFmtId="0" fontId="4" fillId="0" borderId="0" xfId="46" applyFont="1" applyFill="1" applyBorder="1" applyAlignment="1">
      <alignment vertical="center" wrapText="1"/>
      <protection/>
    </xf>
    <xf numFmtId="0" fontId="4" fillId="0" borderId="0" xfId="46" applyFont="1" applyFill="1" applyBorder="1" applyAlignment="1">
      <alignment horizontal="left" vertical="top" wrapText="1"/>
      <protection/>
    </xf>
    <xf numFmtId="0" fontId="3" fillId="0" borderId="0" xfId="46" applyFont="1" applyFill="1" applyAlignment="1">
      <alignment vertical="center" wrapText="1"/>
      <protection/>
    </xf>
    <xf numFmtId="0" fontId="3" fillId="0" borderId="0" xfId="46" applyFont="1" applyFill="1" applyAlignment="1">
      <alignment horizontal="center" vertical="center" wrapText="1"/>
      <protection/>
    </xf>
    <xf numFmtId="1" fontId="3" fillId="0" borderId="0" xfId="46" applyNumberFormat="1" applyFont="1" applyFill="1" applyAlignment="1">
      <alignment horizontal="center" vertical="center" wrapText="1"/>
      <protection/>
    </xf>
    <xf numFmtId="4" fontId="3" fillId="0" borderId="0" xfId="46" applyNumberFormat="1" applyFont="1" applyFill="1" applyAlignment="1">
      <alignment vertical="center" wrapText="1"/>
      <protection/>
    </xf>
    <xf numFmtId="0" fontId="3" fillId="0" borderId="0" xfId="46" applyFont="1" applyFill="1" applyAlignment="1">
      <alignment horizontal="right" vertical="center" wrapText="1"/>
      <protection/>
    </xf>
    <xf numFmtId="0" fontId="6" fillId="0" borderId="0" xfId="46" applyFont="1" applyFill="1" applyAlignment="1">
      <alignment horizontal="center" vertical="center" wrapText="1"/>
      <protection/>
    </xf>
    <xf numFmtId="0" fontId="0" fillId="0" borderId="0" xfId="46" applyFill="1" applyAlignment="1">
      <alignment vertical="center" wrapText="1"/>
      <protection/>
    </xf>
    <xf numFmtId="0" fontId="4" fillId="0" borderId="0" xfId="46" applyFont="1" applyFill="1" applyAlignment="1">
      <alignment horizontal="center"/>
      <protection/>
    </xf>
    <xf numFmtId="0" fontId="4" fillId="0" borderId="0" xfId="46" applyFont="1" applyFill="1" applyAlignment="1">
      <alignment horizontal="center" vertical="center"/>
      <protection/>
    </xf>
    <xf numFmtId="0" fontId="4" fillId="0" borderId="10" xfId="46" applyFont="1" applyFill="1" applyBorder="1" applyAlignment="1">
      <alignment horizontal="right" vertical="center" wrapText="1"/>
      <protection/>
    </xf>
    <xf numFmtId="0" fontId="4" fillId="0" borderId="10" xfId="46" applyFont="1" applyFill="1" applyBorder="1" applyAlignment="1">
      <alignment horizontal="center" vertical="center" wrapText="1"/>
      <protection/>
    </xf>
    <xf numFmtId="0" fontId="4" fillId="33" borderId="10" xfId="46" applyFont="1" applyFill="1" applyBorder="1" applyAlignment="1">
      <alignment horizontal="left" vertical="top" wrapText="1"/>
      <protection/>
    </xf>
    <xf numFmtId="0" fontId="3" fillId="0" borderId="0" xfId="46" applyFont="1" applyFill="1">
      <alignment/>
      <protection/>
    </xf>
    <xf numFmtId="0" fontId="3" fillId="0" borderId="0" xfId="46" applyFont="1" applyFill="1" applyAlignment="1">
      <alignment horizontal="center" vertical="center"/>
      <protection/>
    </xf>
    <xf numFmtId="0" fontId="3" fillId="0" borderId="11" xfId="46" applyFont="1" applyFill="1" applyBorder="1" applyAlignment="1">
      <alignment vertical="center" wrapText="1"/>
      <protection/>
    </xf>
    <xf numFmtId="0" fontId="4" fillId="0" borderId="0" xfId="46" applyFont="1" applyFill="1" applyAlignment="1">
      <alignment horizontal="center" vertical="center" wrapText="1"/>
      <protection/>
    </xf>
    <xf numFmtId="0" fontId="3" fillId="0" borderId="0" xfId="46" applyFont="1" applyFill="1" applyAlignment="1">
      <alignment horizontal="left" vertical="top" wrapText="1"/>
      <protection/>
    </xf>
    <xf numFmtId="0" fontId="7" fillId="0" borderId="10" xfId="46" applyFont="1" applyFill="1" applyBorder="1" applyAlignment="1">
      <alignment horizontal="center" vertical="center" wrapText="1"/>
      <protection/>
    </xf>
    <xf numFmtId="0" fontId="7" fillId="0" borderId="10" xfId="46" applyNumberFormat="1" applyFont="1" applyFill="1" applyBorder="1" applyAlignment="1">
      <alignment horizontal="center" vertical="center" wrapText="1"/>
      <protection/>
    </xf>
    <xf numFmtId="1" fontId="7" fillId="0" borderId="10" xfId="46" applyNumberFormat="1" applyFont="1" applyFill="1" applyBorder="1" applyAlignment="1">
      <alignment horizontal="center" vertical="center" wrapText="1"/>
      <protection/>
    </xf>
    <xf numFmtId="4" fontId="7" fillId="0" borderId="10" xfId="46" applyNumberFormat="1" applyFont="1" applyFill="1" applyBorder="1" applyAlignment="1">
      <alignment horizontal="center" vertical="center" wrapText="1"/>
      <protection/>
    </xf>
    <xf numFmtId="4" fontId="4" fillId="0" borderId="10" xfId="56" applyNumberFormat="1" applyFont="1" applyFill="1" applyBorder="1" applyAlignment="1">
      <alignment horizontal="center" vertical="center" wrapText="1"/>
      <protection/>
    </xf>
    <xf numFmtId="1" fontId="9" fillId="0" borderId="10" xfId="46" applyNumberFormat="1" applyFont="1" applyFill="1" applyBorder="1" applyAlignment="1">
      <alignment horizontal="center" wrapText="1"/>
      <protection/>
    </xf>
    <xf numFmtId="1" fontId="9" fillId="0" borderId="10" xfId="46" applyNumberFormat="1" applyFont="1" applyFill="1" applyBorder="1" applyAlignment="1">
      <alignment horizontal="center" vertical="center" wrapText="1"/>
      <protection/>
    </xf>
    <xf numFmtId="3" fontId="10" fillId="0" borderId="10" xfId="46" applyNumberFormat="1" applyFont="1" applyFill="1" applyBorder="1" applyAlignment="1">
      <alignment horizontal="center" wrapText="1"/>
      <protection/>
    </xf>
    <xf numFmtId="3" fontId="10" fillId="0" borderId="10" xfId="56" applyNumberFormat="1" applyFont="1" applyFill="1" applyBorder="1" applyAlignment="1">
      <alignment horizontal="center" wrapText="1"/>
      <protection/>
    </xf>
    <xf numFmtId="0" fontId="10" fillId="0" borderId="10" xfId="46" applyFont="1" applyFill="1" applyBorder="1" applyAlignment="1">
      <alignment horizontal="center" wrapText="1"/>
      <protection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vertical="center" wrapText="1"/>
      <protection/>
    </xf>
    <xf numFmtId="0" fontId="3" fillId="0" borderId="10" xfId="57" applyFont="1" applyFill="1" applyBorder="1" applyAlignment="1">
      <alignment horizontal="left" vertical="center" wrapText="1"/>
      <protection/>
    </xf>
    <xf numFmtId="0" fontId="3" fillId="34" borderId="10" xfId="57" applyFont="1" applyFill="1" applyBorder="1" applyAlignment="1">
      <alignment vertical="center" wrapText="1"/>
      <protection/>
    </xf>
    <xf numFmtId="0" fontId="3" fillId="34" borderId="10" xfId="57" applyFont="1" applyFill="1" applyBorder="1" applyAlignment="1">
      <alignment horizontal="center" vertical="center" wrapText="1"/>
      <protection/>
    </xf>
    <xf numFmtId="4" fontId="3" fillId="0" borderId="10" xfId="57" applyNumberFormat="1" applyFont="1" applyFill="1" applyBorder="1" applyAlignment="1">
      <alignment horizontal="right" vertical="center" wrapText="1"/>
      <protection/>
    </xf>
    <xf numFmtId="4" fontId="3" fillId="33" borderId="10" xfId="0" applyNumberFormat="1" applyFont="1" applyFill="1" applyBorder="1" applyAlignment="1">
      <alignment vertical="center"/>
    </xf>
    <xf numFmtId="1" fontId="3" fillId="33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46" applyFont="1" applyFill="1" applyBorder="1" applyAlignment="1">
      <alignment horizontal="center" vertical="center"/>
      <protection/>
    </xf>
    <xf numFmtId="0" fontId="12" fillId="0" borderId="10" xfId="57" applyFont="1" applyFill="1" applyBorder="1" applyAlignment="1">
      <alignment vertical="center" wrapText="1"/>
      <protection/>
    </xf>
    <xf numFmtId="0" fontId="12" fillId="0" borderId="10" xfId="57" applyFont="1" applyFill="1" applyBorder="1" applyAlignment="1">
      <alignment horizontal="left" vertical="center" wrapText="1"/>
      <protection/>
    </xf>
    <xf numFmtId="0" fontId="12" fillId="34" borderId="10" xfId="57" applyFont="1" applyFill="1" applyBorder="1" applyAlignment="1">
      <alignment vertical="center" wrapText="1"/>
      <protection/>
    </xf>
    <xf numFmtId="0" fontId="12" fillId="34" borderId="10" xfId="57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 applyProtection="1">
      <alignment horizontal="center" vertical="center" wrapText="1"/>
      <protection locked="0"/>
    </xf>
    <xf numFmtId="0" fontId="3" fillId="0" borderId="10" xfId="57" applyFont="1" applyFill="1" applyBorder="1" applyAlignment="1" applyProtection="1">
      <alignment horizontal="left" vertical="center" wrapText="1"/>
      <protection locked="0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10" xfId="57" applyFont="1" applyFill="1" applyBorder="1" applyAlignment="1">
      <alignment vertical="center"/>
      <protection/>
    </xf>
    <xf numFmtId="2" fontId="3" fillId="0" borderId="10" xfId="57" applyNumberFormat="1" applyFont="1" applyFill="1" applyBorder="1" applyAlignment="1">
      <alignment vertical="center" wrapText="1"/>
      <protection/>
    </xf>
    <xf numFmtId="2" fontId="3" fillId="0" borderId="10" xfId="57" applyNumberFormat="1" applyFont="1" applyFill="1" applyBorder="1" applyAlignment="1">
      <alignment horizontal="left" vertical="center" wrapText="1"/>
      <protection/>
    </xf>
    <xf numFmtId="2" fontId="3" fillId="34" borderId="10" xfId="57" applyNumberFormat="1" applyFont="1" applyFill="1" applyBorder="1" applyAlignment="1">
      <alignment vertical="center" wrapText="1"/>
      <protection/>
    </xf>
    <xf numFmtId="2" fontId="3" fillId="34" borderId="10" xfId="57" applyNumberFormat="1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left" vertical="center" wrapText="1"/>
      <protection/>
    </xf>
    <xf numFmtId="0" fontId="12" fillId="0" borderId="10" xfId="46" applyFont="1" applyFill="1" applyBorder="1" applyAlignment="1">
      <alignment horizontal="center" vertical="center"/>
      <protection/>
    </xf>
    <xf numFmtId="0" fontId="12" fillId="0" borderId="10" xfId="57" applyFont="1" applyFill="1" applyBorder="1" applyAlignment="1">
      <alignment horizontal="center" vertical="center" wrapText="1"/>
      <protection/>
    </xf>
    <xf numFmtId="0" fontId="12" fillId="0" borderId="10" xfId="46" applyFont="1" applyFill="1" applyBorder="1" applyAlignment="1">
      <alignment horizontal="center" vertical="center" wrapText="1"/>
      <protection/>
    </xf>
    <xf numFmtId="4" fontId="12" fillId="0" borderId="10" xfId="57" applyNumberFormat="1" applyFont="1" applyFill="1" applyBorder="1" applyAlignment="1">
      <alignment horizontal="right" vertical="center" wrapText="1"/>
      <protection/>
    </xf>
    <xf numFmtId="0" fontId="3" fillId="0" borderId="12" xfId="46" applyFont="1" applyFill="1" applyBorder="1" applyAlignment="1">
      <alignment horizontal="center" vertical="center"/>
      <protection/>
    </xf>
    <xf numFmtId="0" fontId="3" fillId="0" borderId="12" xfId="57" applyFont="1" applyFill="1" applyBorder="1" applyAlignment="1">
      <alignment horizontal="center" vertical="center" wrapText="1"/>
      <protection/>
    </xf>
    <xf numFmtId="0" fontId="3" fillId="0" borderId="12" xfId="57" applyFont="1" applyFill="1" applyBorder="1" applyAlignment="1">
      <alignment vertical="center" wrapText="1"/>
      <protection/>
    </xf>
    <xf numFmtId="0" fontId="3" fillId="0" borderId="12" xfId="57" applyFont="1" applyFill="1" applyBorder="1" applyAlignment="1">
      <alignment horizontal="left" vertical="center" wrapText="1"/>
      <protection/>
    </xf>
    <xf numFmtId="0" fontId="3" fillId="34" borderId="12" xfId="57" applyFont="1" applyFill="1" applyBorder="1" applyAlignment="1">
      <alignment vertical="center" wrapText="1"/>
      <protection/>
    </xf>
    <xf numFmtId="0" fontId="3" fillId="34" borderId="12" xfId="57" applyFont="1" applyFill="1" applyBorder="1" applyAlignment="1">
      <alignment horizontal="center" vertical="center" wrapText="1"/>
      <protection/>
    </xf>
    <xf numFmtId="0" fontId="3" fillId="0" borderId="12" xfId="46" applyFont="1" applyFill="1" applyBorder="1" applyAlignment="1">
      <alignment horizontal="center" vertical="center" wrapText="1"/>
      <protection/>
    </xf>
    <xf numFmtId="4" fontId="3" fillId="0" borderId="12" xfId="57" applyNumberFormat="1" applyFont="1" applyFill="1" applyBorder="1" applyAlignment="1">
      <alignment horizontal="right" vertical="center" wrapText="1"/>
      <protection/>
    </xf>
    <xf numFmtId="4" fontId="3" fillId="33" borderId="12" xfId="0" applyNumberFormat="1" applyFont="1" applyFill="1" applyBorder="1" applyAlignment="1">
      <alignment vertical="center"/>
    </xf>
    <xf numFmtId="1" fontId="3" fillId="33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57" applyFont="1" applyFill="1" applyBorder="1" applyAlignment="1">
      <alignment vertical="center" wrapText="1"/>
      <protection/>
    </xf>
    <xf numFmtId="0" fontId="3" fillId="0" borderId="13" xfId="57" applyFont="1" applyFill="1" applyBorder="1" applyAlignment="1">
      <alignment horizontal="left" vertical="center" wrapText="1"/>
      <protection/>
    </xf>
    <xf numFmtId="0" fontId="3" fillId="34" borderId="13" xfId="57" applyFont="1" applyFill="1" applyBorder="1" applyAlignment="1">
      <alignment vertical="center" wrapText="1"/>
      <protection/>
    </xf>
    <xf numFmtId="0" fontId="3" fillId="34" borderId="13" xfId="57" applyFont="1" applyFill="1" applyBorder="1" applyAlignment="1">
      <alignment horizontal="center" vertical="center" wrapText="1"/>
      <protection/>
    </xf>
    <xf numFmtId="165" fontId="3" fillId="0" borderId="10" xfId="57" applyNumberFormat="1" applyFont="1" applyFill="1" applyBorder="1" applyAlignment="1">
      <alignment horizontal="center" vertical="center" wrapText="1"/>
      <protection/>
    </xf>
    <xf numFmtId="0" fontId="3" fillId="34" borderId="10" xfId="57" applyFont="1" applyFill="1" applyBorder="1" applyAlignment="1">
      <alignment horizontal="right" vertical="center" wrapText="1"/>
      <protection/>
    </xf>
    <xf numFmtId="4" fontId="3" fillId="0" borderId="10" xfId="46" applyNumberFormat="1" applyFont="1" applyFill="1" applyBorder="1" applyAlignment="1">
      <alignment horizontal="right" vertical="center" wrapText="1"/>
      <protection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3" fillId="33" borderId="14" xfId="0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4" fontId="3" fillId="33" borderId="14" xfId="0" applyNumberFormat="1" applyFont="1" applyFill="1" applyBorder="1" applyAlignment="1">
      <alignment vertical="center" wrapText="1"/>
    </xf>
    <xf numFmtId="2" fontId="3" fillId="33" borderId="14" xfId="0" applyNumberFormat="1" applyFont="1" applyFill="1" applyBorder="1" applyAlignment="1">
      <alignment vertical="center" wrapText="1"/>
    </xf>
    <xf numFmtId="1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2" fontId="3" fillId="0" borderId="0" xfId="0" applyNumberFormat="1" applyFont="1" applyFill="1" applyAlignment="1">
      <alignment vertical="center" wrapText="1"/>
    </xf>
    <xf numFmtId="1" fontId="3" fillId="0" borderId="10" xfId="57" applyNumberFormat="1" applyFont="1" applyFill="1" applyBorder="1" applyAlignment="1">
      <alignment horizontal="center" vertical="center" wrapText="1"/>
      <protection/>
    </xf>
    <xf numFmtId="1" fontId="3" fillId="0" borderId="12" xfId="57" applyNumberFormat="1" applyFont="1" applyFill="1" applyBorder="1" applyAlignment="1">
      <alignment horizontal="center" vertical="center" wrapText="1"/>
      <protection/>
    </xf>
    <xf numFmtId="0" fontId="6" fillId="0" borderId="0" xfId="46" applyFont="1" applyFill="1" applyBorder="1" applyAlignment="1">
      <alignment horizontal="center" vertical="center" wrapText="1"/>
      <protection/>
    </xf>
    <xf numFmtId="4" fontId="3" fillId="33" borderId="15" xfId="0" applyNumberFormat="1" applyFont="1" applyFill="1" applyBorder="1" applyAlignment="1">
      <alignment vertical="center"/>
    </xf>
    <xf numFmtId="1" fontId="3" fillId="33" borderId="15" xfId="0" applyNumberFormat="1" applyFont="1" applyFill="1" applyBorder="1" applyAlignment="1">
      <alignment vertical="center"/>
    </xf>
    <xf numFmtId="49" fontId="3" fillId="0" borderId="12" xfId="46" applyNumberFormat="1" applyFont="1" applyFill="1" applyBorder="1" applyAlignment="1">
      <alignment horizontal="center" vertical="center" wrapText="1"/>
      <protection/>
    </xf>
    <xf numFmtId="49" fontId="3" fillId="0" borderId="12" xfId="46" applyNumberFormat="1" applyFont="1" applyFill="1" applyBorder="1" applyAlignment="1">
      <alignment horizontal="left" vertical="center" wrapText="1"/>
      <protection/>
    </xf>
    <xf numFmtId="0" fontId="3" fillId="0" borderId="12" xfId="46" applyFont="1" applyFill="1" applyBorder="1" applyAlignment="1">
      <alignment horizontal="left" vertical="center" wrapText="1"/>
      <protection/>
    </xf>
    <xf numFmtId="0" fontId="3" fillId="34" borderId="12" xfId="46" applyFont="1" applyFill="1" applyBorder="1" applyAlignment="1">
      <alignment vertical="center" wrapText="1"/>
      <protection/>
    </xf>
    <xf numFmtId="0" fontId="3" fillId="34" borderId="12" xfId="46" applyFont="1" applyFill="1" applyBorder="1" applyAlignment="1">
      <alignment horizontal="center" vertical="center" wrapText="1"/>
      <protection/>
    </xf>
    <xf numFmtId="4" fontId="3" fillId="0" borderId="12" xfId="46" applyNumberFormat="1" applyFont="1" applyFill="1" applyBorder="1" applyAlignment="1">
      <alignment horizontal="right" vertical="center" wrapText="1"/>
      <protection/>
    </xf>
    <xf numFmtId="4" fontId="13" fillId="0" borderId="13" xfId="46" applyNumberFormat="1" applyFont="1" applyFill="1" applyBorder="1" applyAlignment="1">
      <alignment/>
      <protection/>
    </xf>
    <xf numFmtId="4" fontId="13" fillId="0" borderId="13" xfId="46" applyNumberFormat="1" applyFont="1" applyFill="1" applyBorder="1" applyAlignment="1">
      <alignment horizontal="right"/>
      <protection/>
    </xf>
    <xf numFmtId="0" fontId="3" fillId="0" borderId="15" xfId="46" applyFont="1" applyFill="1" applyBorder="1" applyAlignment="1">
      <alignment horizontal="center" vertical="center" wrapText="1"/>
      <protection/>
    </xf>
    <xf numFmtId="0" fontId="3" fillId="0" borderId="15" xfId="57" applyFont="1" applyFill="1" applyBorder="1" applyAlignment="1">
      <alignment horizontal="center" vertical="center" wrapText="1"/>
      <protection/>
    </xf>
    <xf numFmtId="0" fontId="3" fillId="34" borderId="15" xfId="46" applyFont="1" applyFill="1" applyBorder="1" applyAlignment="1">
      <alignment horizontal="center" vertical="center" wrapText="1"/>
      <protection/>
    </xf>
    <xf numFmtId="1" fontId="3" fillId="0" borderId="15" xfId="57" applyNumberFormat="1" applyFont="1" applyFill="1" applyBorder="1" applyAlignment="1">
      <alignment horizontal="center" vertical="center" wrapText="1"/>
      <protection/>
    </xf>
    <xf numFmtId="4" fontId="3" fillId="0" borderId="15" xfId="57" applyNumberFormat="1" applyFont="1" applyFill="1" applyBorder="1" applyAlignment="1">
      <alignment horizontal="right" vertical="center" wrapText="1"/>
      <protection/>
    </xf>
    <xf numFmtId="0" fontId="0" fillId="0" borderId="15" xfId="0" applyFont="1" applyBorder="1" applyAlignment="1">
      <alignment horizontal="left" vertical="center" wrapText="1"/>
    </xf>
    <xf numFmtId="0" fontId="2" fillId="0" borderId="15" xfId="57" applyFont="1" applyBorder="1" applyAlignment="1">
      <alignment horizontal="left" vertical="center" wrapText="1"/>
      <protection/>
    </xf>
    <xf numFmtId="0" fontId="0" fillId="35" borderId="15" xfId="0" applyFont="1" applyFill="1" applyBorder="1" applyAlignment="1">
      <alignment/>
    </xf>
    <xf numFmtId="0" fontId="0" fillId="0" borderId="15" xfId="57" applyFont="1" applyFill="1" applyBorder="1" applyAlignment="1">
      <alignment horizontal="center" vertical="center" wrapText="1"/>
      <protection/>
    </xf>
    <xf numFmtId="0" fontId="0" fillId="36" borderId="15" xfId="57" applyFont="1" applyFill="1" applyBorder="1" applyAlignment="1">
      <alignment horizontal="left" vertical="center" wrapText="1"/>
      <protection/>
    </xf>
    <xf numFmtId="0" fontId="0" fillId="0" borderId="15" xfId="57" applyFont="1" applyFill="1" applyBorder="1" applyAlignment="1">
      <alignment horizontal="left" vertical="center" wrapText="1"/>
      <protection/>
    </xf>
    <xf numFmtId="4" fontId="0" fillId="0" borderId="15" xfId="57" applyNumberFormat="1" applyFont="1" applyFill="1" applyBorder="1" applyAlignment="1">
      <alignment horizontal="center" vertical="center" wrapText="1"/>
      <protection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3" fillId="0" borderId="10" xfId="57" applyNumberFormat="1" applyFont="1" applyFill="1" applyBorder="1" applyAlignment="1">
      <alignment horizontal="right" vertical="center" wrapText="1"/>
      <protection/>
    </xf>
    <xf numFmtId="4" fontId="3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0" fontId="13" fillId="0" borderId="13" xfId="46" applyFont="1" applyFill="1" applyBorder="1" applyAlignment="1">
      <alignment horizontal="right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1" fontId="3" fillId="0" borderId="10" xfId="57" applyNumberFormat="1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1" fontId="3" fillId="33" borderId="13" xfId="0" applyNumberFormat="1" applyFont="1" applyFill="1" applyBorder="1" applyAlignment="1">
      <alignment horizontal="center" vertical="center"/>
    </xf>
    <xf numFmtId="0" fontId="3" fillId="0" borderId="10" xfId="46" applyFont="1" applyFill="1" applyBorder="1" applyAlignment="1">
      <alignment horizontal="center" vertical="center"/>
      <protection/>
    </xf>
    <xf numFmtId="0" fontId="3" fillId="0" borderId="10" xfId="57" applyFont="1" applyFill="1" applyBorder="1" applyAlignment="1">
      <alignment horizontal="left" vertical="center" wrapText="1"/>
      <protection/>
    </xf>
    <xf numFmtId="4" fontId="3" fillId="0" borderId="10" xfId="57" applyNumberFormat="1" applyFont="1" applyFill="1" applyBorder="1" applyAlignment="1">
      <alignment horizontal="center" vertical="center" wrapText="1"/>
      <protection/>
    </xf>
    <xf numFmtId="0" fontId="3" fillId="0" borderId="13" xfId="46" applyFont="1" applyFill="1" applyBorder="1" applyAlignment="1">
      <alignment horizontal="center" vertical="center" wrapText="1"/>
      <protection/>
    </xf>
    <xf numFmtId="4" fontId="3" fillId="0" borderId="13" xfId="57" applyNumberFormat="1" applyFont="1" applyFill="1" applyBorder="1" applyAlignment="1">
      <alignment horizontal="right" vertical="center" wrapText="1"/>
      <protection/>
    </xf>
    <xf numFmtId="4" fontId="3" fillId="0" borderId="13" xfId="57" applyNumberFormat="1" applyFont="1" applyFill="1" applyBorder="1" applyAlignment="1">
      <alignment horizontal="center" vertical="center" wrapText="1"/>
      <protection/>
    </xf>
    <xf numFmtId="4" fontId="3" fillId="33" borderId="13" xfId="0" applyNumberFormat="1" applyFont="1" applyFill="1" applyBorder="1" applyAlignment="1">
      <alignment horizontal="center" vertical="center"/>
    </xf>
    <xf numFmtId="0" fontId="3" fillId="0" borderId="13" xfId="46" applyFont="1" applyFill="1" applyBorder="1" applyAlignment="1">
      <alignment horizontal="center" vertical="center"/>
      <protection/>
    </xf>
    <xf numFmtId="0" fontId="3" fillId="0" borderId="13" xfId="57" applyFont="1" applyFill="1" applyBorder="1" applyAlignment="1">
      <alignment horizontal="center" vertical="center" wrapText="1"/>
      <protection/>
    </xf>
    <xf numFmtId="1" fontId="3" fillId="0" borderId="13" xfId="57" applyNumberFormat="1" applyFont="1" applyFill="1" applyBorder="1" applyAlignment="1">
      <alignment horizontal="center" vertical="center" wrapText="1"/>
      <protection/>
    </xf>
    <xf numFmtId="2" fontId="3" fillId="0" borderId="10" xfId="46" applyNumberFormat="1" applyFont="1" applyFill="1" applyBorder="1" applyAlignment="1">
      <alignment horizontal="center" vertical="center" wrapText="1"/>
      <protection/>
    </xf>
    <xf numFmtId="1" fontId="3" fillId="0" borderId="10" xfId="46" applyNumberFormat="1" applyFont="1" applyFill="1" applyBorder="1" applyAlignment="1">
      <alignment horizontal="center" vertical="center"/>
      <protection/>
    </xf>
    <xf numFmtId="2" fontId="3" fillId="0" borderId="10" xfId="57" applyNumberFormat="1" applyFont="1" applyFill="1" applyBorder="1" applyAlignment="1">
      <alignment horizontal="center" vertical="center" wrapText="1"/>
      <protection/>
    </xf>
    <xf numFmtId="1" fontId="12" fillId="0" borderId="10" xfId="57" applyNumberFormat="1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/>
      <protection/>
    </xf>
    <xf numFmtId="164" fontId="3" fillId="0" borderId="10" xfId="57" applyNumberFormat="1" applyFont="1" applyFill="1" applyBorder="1" applyAlignment="1">
      <alignment horizontal="center" vertical="center" wrapText="1"/>
      <protection/>
    </xf>
    <xf numFmtId="1" fontId="3" fillId="0" borderId="10" xfId="57" applyNumberFormat="1" applyFont="1" applyFill="1" applyBorder="1" applyAlignment="1">
      <alignment horizontal="center" vertical="center"/>
      <protection/>
    </xf>
    <xf numFmtId="0" fontId="4" fillId="0" borderId="0" xfId="46" applyFont="1" applyFill="1" applyBorder="1" applyAlignment="1">
      <alignment horizontal="center" vertical="center" wrapText="1"/>
      <protection/>
    </xf>
    <xf numFmtId="0" fontId="5" fillId="0" borderId="0" xfId="46" applyFont="1" applyFill="1" applyBorder="1" applyAlignment="1">
      <alignment horizontal="center" vertical="center" wrapText="1"/>
      <protection/>
    </xf>
    <xf numFmtId="1" fontId="3" fillId="33" borderId="10" xfId="46" applyNumberFormat="1" applyFont="1" applyFill="1" applyBorder="1" applyAlignment="1">
      <alignment horizontal="center" vertical="center" wrapText="1"/>
      <protection/>
    </xf>
    <xf numFmtId="0" fontId="4" fillId="0" borderId="10" xfId="46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POMAGALA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tabSelected="1" zoomScale="80" zoomScaleNormal="80" zoomScalePageLayoutView="0" workbookViewId="0" topLeftCell="A57">
      <selection activeCell="Q72" sqref="Q72"/>
    </sheetView>
  </sheetViews>
  <sheetFormatPr defaultColWidth="9.140625" defaultRowHeight="15"/>
  <cols>
    <col min="1" max="1" width="9.57421875" style="1" customWidth="1"/>
    <col min="2" max="2" width="10.57421875" style="2" customWidth="1"/>
    <col min="3" max="3" width="9.140625" style="3" hidden="1" customWidth="1"/>
    <col min="4" max="4" width="19.7109375" style="2" customWidth="1"/>
    <col min="5" max="5" width="26.140625" style="4" customWidth="1"/>
    <col min="6" max="6" width="10.57421875" style="3" hidden="1" customWidth="1"/>
    <col min="7" max="7" width="19.7109375" style="2" customWidth="1"/>
    <col min="8" max="8" width="7.7109375" style="2" customWidth="1"/>
    <col min="9" max="9" width="0" style="3" hidden="1" customWidth="1"/>
    <col min="10" max="10" width="10.00390625" style="5" customWidth="1"/>
    <col min="11" max="11" width="11.00390625" style="2" customWidth="1"/>
    <col min="12" max="12" width="11.00390625" style="6" customWidth="1"/>
    <col min="13" max="13" width="12.00390625" style="3" customWidth="1"/>
    <col min="14" max="14" width="16.421875" style="7" customWidth="1"/>
    <col min="15" max="15" width="15.57421875" style="7" customWidth="1"/>
    <col min="16" max="16384" width="9.140625" style="3" customWidth="1"/>
  </cols>
  <sheetData>
    <row r="1" spans="1:15" ht="12.75" customHeight="1">
      <c r="A1" s="158" t="s">
        <v>0</v>
      </c>
      <c r="B1" s="158"/>
      <c r="C1" s="9"/>
      <c r="D1" s="8"/>
      <c r="E1" s="10"/>
      <c r="F1" s="11"/>
      <c r="G1" s="12"/>
      <c r="H1" s="12"/>
      <c r="I1" s="11"/>
      <c r="J1" s="13"/>
      <c r="K1" s="12"/>
      <c r="L1" s="14"/>
      <c r="M1" s="14"/>
      <c r="N1" s="15"/>
      <c r="O1" s="15"/>
    </row>
    <row r="2" spans="1:15" ht="12.75" customHeight="1">
      <c r="A2" s="158" t="s">
        <v>177</v>
      </c>
      <c r="B2" s="158"/>
      <c r="C2" s="9"/>
      <c r="D2" s="8"/>
      <c r="E2" s="10"/>
      <c r="F2" s="11"/>
      <c r="G2" s="12"/>
      <c r="H2" s="12"/>
      <c r="I2" s="11"/>
      <c r="J2" s="13"/>
      <c r="K2" s="12"/>
      <c r="L2" s="14"/>
      <c r="M2" s="14"/>
      <c r="N2" s="15"/>
      <c r="O2" s="15"/>
    </row>
    <row r="3" spans="1:15" ht="18.75" customHeight="1">
      <c r="A3" s="8"/>
      <c r="B3" s="8"/>
      <c r="C3" s="9"/>
      <c r="D3" s="8"/>
      <c r="E3" s="159" t="s">
        <v>174</v>
      </c>
      <c r="F3" s="159"/>
      <c r="G3" s="159"/>
      <c r="H3" s="159"/>
      <c r="I3" s="159"/>
      <c r="J3" s="159"/>
      <c r="K3" s="159"/>
      <c r="L3" s="159"/>
      <c r="M3" s="159"/>
      <c r="N3" s="15"/>
      <c r="O3" s="15"/>
    </row>
    <row r="4" spans="1:15" ht="15" customHeight="1">
      <c r="A4" s="8"/>
      <c r="B4" s="8"/>
      <c r="C4" s="9"/>
      <c r="D4" s="8"/>
      <c r="E4" s="16"/>
      <c r="F4" s="107" t="s">
        <v>1</v>
      </c>
      <c r="G4" s="17"/>
      <c r="H4" s="17"/>
      <c r="I4" s="17"/>
      <c r="J4" s="13"/>
      <c r="K4" s="12"/>
      <c r="L4" s="14"/>
      <c r="M4" s="14"/>
      <c r="N4" s="15"/>
      <c r="O4" s="15"/>
    </row>
    <row r="5" spans="1:15" ht="25.5" customHeight="1">
      <c r="A5" s="18"/>
      <c r="B5" s="19"/>
      <c r="C5" s="20" t="s">
        <v>2</v>
      </c>
      <c r="D5" s="21" t="s">
        <v>3</v>
      </c>
      <c r="E5" s="22"/>
      <c r="F5" s="23"/>
      <c r="G5" s="24"/>
      <c r="H5" s="21" t="s">
        <v>4</v>
      </c>
      <c r="I5" s="25"/>
      <c r="J5" s="160"/>
      <c r="K5" s="160"/>
      <c r="L5" s="14"/>
      <c r="M5" s="14"/>
      <c r="N5" s="15"/>
      <c r="O5" s="15"/>
    </row>
    <row r="6" spans="1:15" ht="12.75">
      <c r="A6" s="26"/>
      <c r="B6" s="26"/>
      <c r="C6" s="12"/>
      <c r="D6" s="12"/>
      <c r="E6" s="27"/>
      <c r="F6" s="11"/>
      <c r="G6" s="12"/>
      <c r="H6" s="12"/>
      <c r="I6" s="11"/>
      <c r="J6" s="13"/>
      <c r="K6" s="12"/>
      <c r="L6" s="14"/>
      <c r="M6" s="14"/>
      <c r="N6" s="15"/>
      <c r="O6" s="15"/>
    </row>
    <row r="7" spans="1:18" ht="12.75" customHeight="1">
      <c r="A7" s="161" t="s">
        <v>5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</row>
    <row r="8" spans="1:18" s="2" customFormat="1" ht="134.25" customHeight="1">
      <c r="A8" s="28" t="s">
        <v>6</v>
      </c>
      <c r="B8" s="29" t="s">
        <v>7</v>
      </c>
      <c r="C8" s="29" t="s">
        <v>7</v>
      </c>
      <c r="D8" s="29" t="s">
        <v>8</v>
      </c>
      <c r="E8" s="29" t="s">
        <v>9</v>
      </c>
      <c r="F8" s="29" t="s">
        <v>10</v>
      </c>
      <c r="G8" s="29" t="s">
        <v>11</v>
      </c>
      <c r="H8" s="29" t="s">
        <v>12</v>
      </c>
      <c r="I8" s="29" t="s">
        <v>13</v>
      </c>
      <c r="J8" s="30" t="s">
        <v>14</v>
      </c>
      <c r="K8" s="29" t="s">
        <v>15</v>
      </c>
      <c r="L8" s="31" t="s">
        <v>16</v>
      </c>
      <c r="M8" s="29" t="s">
        <v>17</v>
      </c>
      <c r="N8" s="32" t="s">
        <v>18</v>
      </c>
      <c r="O8" s="32" t="s">
        <v>19</v>
      </c>
      <c r="P8" s="31" t="s">
        <v>20</v>
      </c>
      <c r="Q8" s="30" t="s">
        <v>21</v>
      </c>
      <c r="R8" s="30" t="s">
        <v>22</v>
      </c>
    </row>
    <row r="9" spans="1:18" s="39" customFormat="1" ht="11.25">
      <c r="A9" s="33">
        <v>1</v>
      </c>
      <c r="B9" s="33">
        <v>2</v>
      </c>
      <c r="C9" s="33">
        <v>2</v>
      </c>
      <c r="D9" s="33">
        <v>3</v>
      </c>
      <c r="E9" s="34">
        <v>4</v>
      </c>
      <c r="F9" s="33">
        <v>4</v>
      </c>
      <c r="G9" s="33">
        <v>5</v>
      </c>
      <c r="H9" s="33">
        <v>6</v>
      </c>
      <c r="I9" s="33">
        <v>8</v>
      </c>
      <c r="J9" s="33">
        <v>7</v>
      </c>
      <c r="K9" s="33">
        <v>8</v>
      </c>
      <c r="L9" s="33">
        <v>9</v>
      </c>
      <c r="M9" s="35">
        <v>10</v>
      </c>
      <c r="N9" s="36">
        <v>11</v>
      </c>
      <c r="O9" s="37">
        <v>12</v>
      </c>
      <c r="P9" s="38">
        <v>13</v>
      </c>
      <c r="Q9" s="38">
        <v>14</v>
      </c>
      <c r="R9" s="38">
        <v>15</v>
      </c>
    </row>
    <row r="10" spans="1:18" s="49" customFormat="1" ht="73.5" customHeight="1">
      <c r="A10" s="40">
        <v>1</v>
      </c>
      <c r="B10" s="41">
        <v>13710</v>
      </c>
      <c r="C10" s="42">
        <v>13710</v>
      </c>
      <c r="D10" s="41" t="s">
        <v>23</v>
      </c>
      <c r="E10" s="43" t="s">
        <v>24</v>
      </c>
      <c r="F10" s="44" t="s">
        <v>25</v>
      </c>
      <c r="G10" s="41" t="s">
        <v>26</v>
      </c>
      <c r="H10" s="41" t="s">
        <v>27</v>
      </c>
      <c r="I10" s="45">
        <v>60</v>
      </c>
      <c r="J10" s="105">
        <v>90</v>
      </c>
      <c r="K10" s="40" t="s">
        <v>28</v>
      </c>
      <c r="L10" s="46">
        <v>265.38</v>
      </c>
      <c r="M10" s="46">
        <f>L10*1.1</f>
        <v>291.918</v>
      </c>
      <c r="N10" s="46">
        <f>L10*I10</f>
        <v>15922.8</v>
      </c>
      <c r="O10" s="46">
        <f>M10*J10</f>
        <v>26272.62</v>
      </c>
      <c r="P10" s="47"/>
      <c r="Q10" s="48"/>
      <c r="R10" s="48"/>
    </row>
    <row r="11" spans="1:18" s="49" customFormat="1" ht="62.25" customHeight="1">
      <c r="A11" s="40">
        <v>2</v>
      </c>
      <c r="B11" s="41" t="s">
        <v>29</v>
      </c>
      <c r="C11" s="42" t="s">
        <v>29</v>
      </c>
      <c r="D11" s="41" t="s">
        <v>23</v>
      </c>
      <c r="E11" s="43" t="s">
        <v>30</v>
      </c>
      <c r="F11" s="44" t="s">
        <v>31</v>
      </c>
      <c r="G11" s="41" t="s">
        <v>26</v>
      </c>
      <c r="H11" s="41" t="s">
        <v>27</v>
      </c>
      <c r="I11" s="45">
        <v>360</v>
      </c>
      <c r="J11" s="105">
        <v>540</v>
      </c>
      <c r="K11" s="40" t="s">
        <v>28</v>
      </c>
      <c r="L11" s="46">
        <v>100</v>
      </c>
      <c r="M11" s="46">
        <f>L11*1.1</f>
        <v>110.00000000000001</v>
      </c>
      <c r="N11" s="46">
        <f>L11*I11</f>
        <v>36000</v>
      </c>
      <c r="O11" s="46">
        <f>J11*M11</f>
        <v>59400.00000000001</v>
      </c>
      <c r="P11" s="47"/>
      <c r="Q11" s="48"/>
      <c r="R11" s="48"/>
    </row>
    <row r="12" spans="1:18" s="49" customFormat="1" ht="52.5" customHeight="1">
      <c r="A12" s="139">
        <v>3</v>
      </c>
      <c r="B12" s="137" t="s">
        <v>29</v>
      </c>
      <c r="C12" s="42" t="s">
        <v>29</v>
      </c>
      <c r="D12" s="137" t="s">
        <v>23</v>
      </c>
      <c r="E12" s="43" t="s">
        <v>32</v>
      </c>
      <c r="F12" s="44" t="s">
        <v>33</v>
      </c>
      <c r="G12" s="137" t="s">
        <v>34</v>
      </c>
      <c r="H12" s="137" t="s">
        <v>27</v>
      </c>
      <c r="I12" s="45">
        <v>1020</v>
      </c>
      <c r="J12" s="157">
        <v>3780</v>
      </c>
      <c r="K12" s="139" t="s">
        <v>28</v>
      </c>
      <c r="L12" s="133">
        <v>100</v>
      </c>
      <c r="M12" s="133">
        <f>L12*1.1</f>
        <v>110.00000000000001</v>
      </c>
      <c r="N12" s="133">
        <f>L12*J12</f>
        <v>378000</v>
      </c>
      <c r="O12" s="133">
        <f>J12*M12</f>
        <v>415800.00000000006</v>
      </c>
      <c r="P12" s="134"/>
      <c r="Q12" s="135"/>
      <c r="R12" s="135"/>
    </row>
    <row r="13" spans="1:18" s="49" customFormat="1" ht="49.5" customHeight="1">
      <c r="A13" s="139"/>
      <c r="B13" s="137"/>
      <c r="C13" s="42" t="s">
        <v>29</v>
      </c>
      <c r="D13" s="137"/>
      <c r="E13" s="43" t="s">
        <v>35</v>
      </c>
      <c r="F13" s="44" t="s">
        <v>36</v>
      </c>
      <c r="G13" s="137"/>
      <c r="H13" s="137"/>
      <c r="I13" s="45">
        <v>360</v>
      </c>
      <c r="J13" s="157"/>
      <c r="K13" s="139"/>
      <c r="L13" s="133"/>
      <c r="M13" s="133"/>
      <c r="N13" s="133"/>
      <c r="O13" s="133"/>
      <c r="P13" s="134"/>
      <c r="Q13" s="135"/>
      <c r="R13" s="135"/>
    </row>
    <row r="14" spans="1:18" s="49" customFormat="1" ht="50.25" customHeight="1">
      <c r="A14" s="139"/>
      <c r="B14" s="137"/>
      <c r="C14" s="42" t="s">
        <v>29</v>
      </c>
      <c r="D14" s="137"/>
      <c r="E14" s="43" t="s">
        <v>37</v>
      </c>
      <c r="F14" s="44" t="s">
        <v>38</v>
      </c>
      <c r="G14" s="137"/>
      <c r="H14" s="137"/>
      <c r="I14" s="45">
        <v>0</v>
      </c>
      <c r="J14" s="157"/>
      <c r="K14" s="139"/>
      <c r="L14" s="133"/>
      <c r="M14" s="133"/>
      <c r="N14" s="133"/>
      <c r="O14" s="133"/>
      <c r="P14" s="134"/>
      <c r="Q14" s="135"/>
      <c r="R14" s="135"/>
    </row>
    <row r="15" spans="1:18" s="49" customFormat="1" ht="51.75" customHeight="1">
      <c r="A15" s="139"/>
      <c r="B15" s="137"/>
      <c r="C15" s="42" t="s">
        <v>29</v>
      </c>
      <c r="D15" s="137"/>
      <c r="E15" s="43" t="s">
        <v>39</v>
      </c>
      <c r="F15" s="44" t="s">
        <v>40</v>
      </c>
      <c r="G15" s="137"/>
      <c r="H15" s="137"/>
      <c r="I15" s="45">
        <v>3660</v>
      </c>
      <c r="J15" s="157"/>
      <c r="K15" s="139"/>
      <c r="L15" s="133"/>
      <c r="M15" s="133"/>
      <c r="N15" s="133"/>
      <c r="O15" s="133"/>
      <c r="P15" s="134"/>
      <c r="Q15" s="135"/>
      <c r="R15" s="135"/>
    </row>
    <row r="16" spans="1:18" s="49" customFormat="1" ht="52.5" customHeight="1">
      <c r="A16" s="141">
        <v>4</v>
      </c>
      <c r="B16" s="137" t="s">
        <v>41</v>
      </c>
      <c r="C16" s="42" t="s">
        <v>41</v>
      </c>
      <c r="D16" s="137" t="s">
        <v>42</v>
      </c>
      <c r="E16" s="43" t="s">
        <v>43</v>
      </c>
      <c r="F16" s="44" t="s">
        <v>44</v>
      </c>
      <c r="G16" s="137" t="s">
        <v>45</v>
      </c>
      <c r="H16" s="137" t="s">
        <v>27</v>
      </c>
      <c r="I16" s="45">
        <v>0</v>
      </c>
      <c r="J16" s="154">
        <v>6300</v>
      </c>
      <c r="K16" s="139" t="s">
        <v>28</v>
      </c>
      <c r="L16" s="133">
        <v>265.38</v>
      </c>
      <c r="M16" s="133">
        <f>L16*1.1</f>
        <v>291.918</v>
      </c>
      <c r="N16" s="133">
        <f>L16*J16</f>
        <v>1671894</v>
      </c>
      <c r="O16" s="133">
        <f>J16*M16</f>
        <v>1839083.4000000001</v>
      </c>
      <c r="P16" s="134"/>
      <c r="Q16" s="135"/>
      <c r="R16" s="135"/>
    </row>
    <row r="17" spans="1:18" s="49" customFormat="1" ht="52.5" customHeight="1">
      <c r="A17" s="141"/>
      <c r="B17" s="137"/>
      <c r="C17" s="42" t="s">
        <v>41</v>
      </c>
      <c r="D17" s="137"/>
      <c r="E17" s="43" t="s">
        <v>47</v>
      </c>
      <c r="F17" s="44" t="s">
        <v>48</v>
      </c>
      <c r="G17" s="137"/>
      <c r="H17" s="137"/>
      <c r="I17" s="45">
        <v>1165</v>
      </c>
      <c r="J17" s="154"/>
      <c r="K17" s="139"/>
      <c r="L17" s="133"/>
      <c r="M17" s="133"/>
      <c r="N17" s="133"/>
      <c r="O17" s="133"/>
      <c r="P17" s="134"/>
      <c r="Q17" s="135"/>
      <c r="R17" s="135"/>
    </row>
    <row r="18" spans="1:18" s="49" customFormat="1" ht="54" customHeight="1">
      <c r="A18" s="141"/>
      <c r="B18" s="137"/>
      <c r="C18" s="42" t="s">
        <v>41</v>
      </c>
      <c r="D18" s="137"/>
      <c r="E18" s="43" t="s">
        <v>49</v>
      </c>
      <c r="F18" s="44" t="s">
        <v>50</v>
      </c>
      <c r="G18" s="137"/>
      <c r="H18" s="137"/>
      <c r="I18" s="45">
        <v>805</v>
      </c>
      <c r="J18" s="154"/>
      <c r="K18" s="139"/>
      <c r="L18" s="133"/>
      <c r="M18" s="133"/>
      <c r="N18" s="133"/>
      <c r="O18" s="133"/>
      <c r="P18" s="134"/>
      <c r="Q18" s="135"/>
      <c r="R18" s="135"/>
    </row>
    <row r="19" spans="1:18" s="49" customFormat="1" ht="47.25" customHeight="1">
      <c r="A19" s="141"/>
      <c r="B19" s="137"/>
      <c r="C19" s="42" t="s">
        <v>41</v>
      </c>
      <c r="D19" s="137"/>
      <c r="E19" s="43" t="s">
        <v>51</v>
      </c>
      <c r="F19" s="44" t="s">
        <v>52</v>
      </c>
      <c r="G19" s="137"/>
      <c r="H19" s="137"/>
      <c r="I19" s="45">
        <v>5310</v>
      </c>
      <c r="J19" s="154"/>
      <c r="K19" s="139"/>
      <c r="L19" s="133"/>
      <c r="M19" s="133"/>
      <c r="N19" s="133"/>
      <c r="O19" s="133"/>
      <c r="P19" s="134"/>
      <c r="Q19" s="135"/>
      <c r="R19" s="135"/>
    </row>
    <row r="20" spans="1:18" s="49" customFormat="1" ht="50.25" customHeight="1">
      <c r="A20" s="141"/>
      <c r="B20" s="137"/>
      <c r="C20" s="42" t="s">
        <v>41</v>
      </c>
      <c r="D20" s="137"/>
      <c r="E20" s="52" t="s">
        <v>53</v>
      </c>
      <c r="F20" s="53" t="s">
        <v>54</v>
      </c>
      <c r="G20" s="137"/>
      <c r="H20" s="137"/>
      <c r="I20" s="54">
        <v>120</v>
      </c>
      <c r="J20" s="154"/>
      <c r="K20" s="139"/>
      <c r="L20" s="133"/>
      <c r="M20" s="133"/>
      <c r="N20" s="133"/>
      <c r="O20" s="133"/>
      <c r="P20" s="134"/>
      <c r="Q20" s="135"/>
      <c r="R20" s="135"/>
    </row>
    <row r="21" spans="1:18" s="49" customFormat="1" ht="55.5" customHeight="1">
      <c r="A21" s="141">
        <v>5</v>
      </c>
      <c r="B21" s="137" t="s">
        <v>41</v>
      </c>
      <c r="C21" s="42" t="s">
        <v>41</v>
      </c>
      <c r="D21" s="137" t="s">
        <v>42</v>
      </c>
      <c r="E21" s="43" t="s">
        <v>55</v>
      </c>
      <c r="F21" s="44" t="s">
        <v>56</v>
      </c>
      <c r="G21" s="137" t="s">
        <v>34</v>
      </c>
      <c r="H21" s="137" t="s">
        <v>27</v>
      </c>
      <c r="I21" s="45">
        <v>60</v>
      </c>
      <c r="J21" s="138">
        <v>1600</v>
      </c>
      <c r="K21" s="139" t="s">
        <v>28</v>
      </c>
      <c r="L21" s="133">
        <v>265.38</v>
      </c>
      <c r="M21" s="133">
        <f>L21*1.1</f>
        <v>291.918</v>
      </c>
      <c r="N21" s="133">
        <f>L21*J21</f>
        <v>424608</v>
      </c>
      <c r="O21" s="133">
        <f>J21*M21</f>
        <v>467068.8</v>
      </c>
      <c r="P21" s="134"/>
      <c r="Q21" s="135"/>
      <c r="R21" s="135"/>
    </row>
    <row r="22" spans="1:18" s="49" customFormat="1" ht="54" customHeight="1">
      <c r="A22" s="141"/>
      <c r="B22" s="137"/>
      <c r="C22" s="42" t="s">
        <v>41</v>
      </c>
      <c r="D22" s="137"/>
      <c r="E22" s="43" t="s">
        <v>57</v>
      </c>
      <c r="F22" s="44" t="s">
        <v>58</v>
      </c>
      <c r="G22" s="137"/>
      <c r="H22" s="137"/>
      <c r="I22" s="45">
        <v>810</v>
      </c>
      <c r="J22" s="138"/>
      <c r="K22" s="139"/>
      <c r="L22" s="133"/>
      <c r="M22" s="133"/>
      <c r="N22" s="133"/>
      <c r="O22" s="133"/>
      <c r="P22" s="134"/>
      <c r="Q22" s="135"/>
      <c r="R22" s="135"/>
    </row>
    <row r="23" spans="1:18" s="49" customFormat="1" ht="49.5" customHeight="1">
      <c r="A23" s="141"/>
      <c r="B23" s="137"/>
      <c r="C23" s="42" t="s">
        <v>41</v>
      </c>
      <c r="D23" s="137"/>
      <c r="E23" s="43" t="s">
        <v>59</v>
      </c>
      <c r="F23" s="44" t="s">
        <v>60</v>
      </c>
      <c r="G23" s="137"/>
      <c r="H23" s="137"/>
      <c r="I23" s="45">
        <v>100</v>
      </c>
      <c r="J23" s="138"/>
      <c r="K23" s="139"/>
      <c r="L23" s="133"/>
      <c r="M23" s="133"/>
      <c r="N23" s="133"/>
      <c r="O23" s="133"/>
      <c r="P23" s="134"/>
      <c r="Q23" s="135"/>
      <c r="R23" s="135"/>
    </row>
    <row r="24" spans="1:18" s="49" customFormat="1" ht="39.75" customHeight="1">
      <c r="A24" s="141"/>
      <c r="B24" s="137"/>
      <c r="C24" s="42" t="s">
        <v>41</v>
      </c>
      <c r="D24" s="137"/>
      <c r="E24" s="43" t="s">
        <v>61</v>
      </c>
      <c r="F24" s="44" t="s">
        <v>62</v>
      </c>
      <c r="G24" s="137"/>
      <c r="H24" s="137"/>
      <c r="I24" s="45">
        <v>1250</v>
      </c>
      <c r="J24" s="138"/>
      <c r="K24" s="139"/>
      <c r="L24" s="133"/>
      <c r="M24" s="133"/>
      <c r="N24" s="133"/>
      <c r="O24" s="133"/>
      <c r="P24" s="134"/>
      <c r="Q24" s="135"/>
      <c r="R24" s="135"/>
    </row>
    <row r="25" spans="1:18" s="49" customFormat="1" ht="54.75" customHeight="1">
      <c r="A25" s="141">
        <v>6</v>
      </c>
      <c r="B25" s="155" t="s">
        <v>63</v>
      </c>
      <c r="C25" s="42" t="s">
        <v>63</v>
      </c>
      <c r="D25" s="156" t="s">
        <v>42</v>
      </c>
      <c r="E25" s="43" t="s">
        <v>64</v>
      </c>
      <c r="F25" s="44" t="s">
        <v>65</v>
      </c>
      <c r="G25" s="137" t="s">
        <v>45</v>
      </c>
      <c r="H25" s="137" t="s">
        <v>27</v>
      </c>
      <c r="I25" s="45">
        <v>0</v>
      </c>
      <c r="J25" s="154">
        <v>6720</v>
      </c>
      <c r="K25" s="139" t="s">
        <v>28</v>
      </c>
      <c r="L25" s="133">
        <v>173.08</v>
      </c>
      <c r="M25" s="133">
        <f>L25*1.1</f>
        <v>190.38800000000003</v>
      </c>
      <c r="N25" s="133">
        <f>L25*J25</f>
        <v>1163097.6</v>
      </c>
      <c r="O25" s="133">
        <f>J25*M25</f>
        <v>1279407.3600000003</v>
      </c>
      <c r="P25" s="134"/>
      <c r="Q25" s="135"/>
      <c r="R25" s="135"/>
    </row>
    <row r="26" spans="1:18" s="49" customFormat="1" ht="60.75" customHeight="1">
      <c r="A26" s="141"/>
      <c r="B26" s="155"/>
      <c r="C26" s="42" t="s">
        <v>63</v>
      </c>
      <c r="D26" s="156"/>
      <c r="E26" s="43" t="s">
        <v>66</v>
      </c>
      <c r="F26" s="44" t="s">
        <v>67</v>
      </c>
      <c r="G26" s="137"/>
      <c r="H26" s="137"/>
      <c r="I26" s="45">
        <v>360</v>
      </c>
      <c r="J26" s="154"/>
      <c r="K26" s="139"/>
      <c r="L26" s="133"/>
      <c r="M26" s="133"/>
      <c r="N26" s="133"/>
      <c r="O26" s="133"/>
      <c r="P26" s="134"/>
      <c r="Q26" s="135"/>
      <c r="R26" s="135"/>
    </row>
    <row r="27" spans="1:18" s="49" customFormat="1" ht="57" customHeight="1">
      <c r="A27" s="141"/>
      <c r="B27" s="155"/>
      <c r="C27" s="51" t="s">
        <v>63</v>
      </c>
      <c r="D27" s="156"/>
      <c r="E27" s="52" t="s">
        <v>68</v>
      </c>
      <c r="F27" s="53" t="s">
        <v>69</v>
      </c>
      <c r="G27" s="137"/>
      <c r="H27" s="137"/>
      <c r="I27" s="54">
        <v>6530</v>
      </c>
      <c r="J27" s="154"/>
      <c r="K27" s="139"/>
      <c r="L27" s="133"/>
      <c r="M27" s="133"/>
      <c r="N27" s="133"/>
      <c r="O27" s="133"/>
      <c r="P27" s="134"/>
      <c r="Q27" s="135"/>
      <c r="R27" s="135"/>
    </row>
    <row r="28" spans="1:18" s="49" customFormat="1" ht="78.75" customHeight="1">
      <c r="A28" s="50">
        <v>7</v>
      </c>
      <c r="B28" s="55" t="s">
        <v>70</v>
      </c>
      <c r="C28" s="56" t="s">
        <v>70</v>
      </c>
      <c r="D28" s="55" t="s">
        <v>71</v>
      </c>
      <c r="E28" s="43" t="s">
        <v>72</v>
      </c>
      <c r="F28" s="44" t="s">
        <v>73</v>
      </c>
      <c r="G28" s="41" t="s">
        <v>45</v>
      </c>
      <c r="H28" s="41" t="s">
        <v>27</v>
      </c>
      <c r="I28" s="45">
        <v>6</v>
      </c>
      <c r="J28" s="105">
        <v>30</v>
      </c>
      <c r="K28" s="40" t="s">
        <v>28</v>
      </c>
      <c r="L28" s="46">
        <v>432.69</v>
      </c>
      <c r="M28" s="46">
        <f>L28*1.1</f>
        <v>475.95900000000006</v>
      </c>
      <c r="N28" s="46">
        <f>L28*J28</f>
        <v>12980.7</v>
      </c>
      <c r="O28" s="46">
        <f>J28*M28</f>
        <v>14278.770000000002</v>
      </c>
      <c r="P28" s="47"/>
      <c r="Q28" s="48"/>
      <c r="R28" s="48"/>
    </row>
    <row r="29" spans="1:18" s="49" customFormat="1" ht="60" customHeight="1">
      <c r="A29" s="141">
        <v>8</v>
      </c>
      <c r="B29" s="137" t="s">
        <v>63</v>
      </c>
      <c r="C29" s="42" t="s">
        <v>63</v>
      </c>
      <c r="D29" s="137" t="s">
        <v>42</v>
      </c>
      <c r="E29" s="43" t="s">
        <v>74</v>
      </c>
      <c r="F29" s="57" t="s">
        <v>75</v>
      </c>
      <c r="G29" s="137" t="s">
        <v>34</v>
      </c>
      <c r="H29" s="137" t="s">
        <v>27</v>
      </c>
      <c r="I29" s="58">
        <v>0</v>
      </c>
      <c r="J29" s="138">
        <f>SUM(I29:I31)</f>
        <v>720</v>
      </c>
      <c r="K29" s="139" t="s">
        <v>28</v>
      </c>
      <c r="L29" s="133">
        <v>173.08</v>
      </c>
      <c r="M29" s="133">
        <f>L29*1.1</f>
        <v>190.38800000000003</v>
      </c>
      <c r="N29" s="133">
        <f>L29*J29</f>
        <v>124617.6</v>
      </c>
      <c r="O29" s="133">
        <f>J29*M29</f>
        <v>137079.36000000002</v>
      </c>
      <c r="P29" s="134"/>
      <c r="Q29" s="135"/>
      <c r="R29" s="135"/>
    </row>
    <row r="30" spans="1:18" s="49" customFormat="1" ht="63" customHeight="1">
      <c r="A30" s="141"/>
      <c r="B30" s="137"/>
      <c r="C30" s="42" t="s">
        <v>63</v>
      </c>
      <c r="D30" s="137"/>
      <c r="E30" s="43" t="s">
        <v>76</v>
      </c>
      <c r="F30" s="44" t="s">
        <v>77</v>
      </c>
      <c r="G30" s="137"/>
      <c r="H30" s="137"/>
      <c r="I30" s="45">
        <v>0</v>
      </c>
      <c r="J30" s="138"/>
      <c r="K30" s="139"/>
      <c r="L30" s="133"/>
      <c r="M30" s="133"/>
      <c r="N30" s="133"/>
      <c r="O30" s="133"/>
      <c r="P30" s="134"/>
      <c r="Q30" s="135"/>
      <c r="R30" s="135"/>
    </row>
    <row r="31" spans="1:18" s="49" customFormat="1" ht="60" customHeight="1">
      <c r="A31" s="141"/>
      <c r="B31" s="137"/>
      <c r="C31" s="59" t="s">
        <v>63</v>
      </c>
      <c r="D31" s="137"/>
      <c r="E31" s="43" t="s">
        <v>78</v>
      </c>
      <c r="F31" s="44" t="s">
        <v>79</v>
      </c>
      <c r="G31" s="137"/>
      <c r="H31" s="137"/>
      <c r="I31" s="45">
        <v>720</v>
      </c>
      <c r="J31" s="138"/>
      <c r="K31" s="139"/>
      <c r="L31" s="133"/>
      <c r="M31" s="133"/>
      <c r="N31" s="133"/>
      <c r="O31" s="133"/>
      <c r="P31" s="134"/>
      <c r="Q31" s="135"/>
      <c r="R31" s="135"/>
    </row>
    <row r="32" spans="1:18" s="49" customFormat="1" ht="39.75" customHeight="1">
      <c r="A32" s="141">
        <v>9</v>
      </c>
      <c r="B32" s="137" t="s">
        <v>80</v>
      </c>
      <c r="C32" s="42" t="s">
        <v>80</v>
      </c>
      <c r="D32" s="137" t="s">
        <v>81</v>
      </c>
      <c r="E32" s="142" t="s">
        <v>82</v>
      </c>
      <c r="F32" s="44" t="s">
        <v>83</v>
      </c>
      <c r="G32" s="137" t="s">
        <v>84</v>
      </c>
      <c r="H32" s="137" t="s">
        <v>27</v>
      </c>
      <c r="I32" s="45">
        <v>8</v>
      </c>
      <c r="J32" s="138">
        <v>20</v>
      </c>
      <c r="K32" s="139" t="s">
        <v>28</v>
      </c>
      <c r="L32" s="133">
        <v>65.38</v>
      </c>
      <c r="M32" s="133">
        <f>L32*1.1</f>
        <v>71.918</v>
      </c>
      <c r="N32" s="143">
        <f>L32*J32</f>
        <v>1307.6</v>
      </c>
      <c r="O32" s="133">
        <f>J32*M32</f>
        <v>1438.3600000000001</v>
      </c>
      <c r="P32" s="134"/>
      <c r="Q32" s="135"/>
      <c r="R32" s="135"/>
    </row>
    <row r="33" spans="1:18" s="49" customFormat="1" ht="27.75" customHeight="1">
      <c r="A33" s="141"/>
      <c r="B33" s="137"/>
      <c r="C33" s="42" t="s">
        <v>80</v>
      </c>
      <c r="D33" s="137"/>
      <c r="E33" s="142"/>
      <c r="F33" s="44" t="s">
        <v>85</v>
      </c>
      <c r="G33" s="137"/>
      <c r="H33" s="137"/>
      <c r="I33" s="45">
        <v>0</v>
      </c>
      <c r="J33" s="138"/>
      <c r="K33" s="139"/>
      <c r="L33" s="133"/>
      <c r="M33" s="133"/>
      <c r="N33" s="143"/>
      <c r="O33" s="133"/>
      <c r="P33" s="134"/>
      <c r="Q33" s="135"/>
      <c r="R33" s="135"/>
    </row>
    <row r="34" spans="1:18" s="49" customFormat="1" ht="71.25" customHeight="1">
      <c r="A34" s="50">
        <v>10</v>
      </c>
      <c r="B34" s="41" t="s">
        <v>86</v>
      </c>
      <c r="C34" s="42" t="s">
        <v>86</v>
      </c>
      <c r="D34" s="41" t="s">
        <v>81</v>
      </c>
      <c r="E34" s="43" t="s">
        <v>87</v>
      </c>
      <c r="F34" s="44" t="s">
        <v>88</v>
      </c>
      <c r="G34" s="41" t="s">
        <v>84</v>
      </c>
      <c r="H34" s="41" t="s">
        <v>27</v>
      </c>
      <c r="I34" s="45">
        <v>390</v>
      </c>
      <c r="J34" s="105">
        <v>580</v>
      </c>
      <c r="K34" s="40" t="s">
        <v>28</v>
      </c>
      <c r="L34" s="46">
        <v>28.85</v>
      </c>
      <c r="M34" s="46">
        <f>L34*1.1</f>
        <v>31.735000000000003</v>
      </c>
      <c r="N34" s="46">
        <f>L34*J34</f>
        <v>16733</v>
      </c>
      <c r="O34" s="46">
        <f>J34*M34</f>
        <v>18406.300000000003</v>
      </c>
      <c r="P34" s="47"/>
      <c r="Q34" s="48"/>
      <c r="R34" s="48"/>
    </row>
    <row r="35" spans="1:18" s="49" customFormat="1" ht="52.5" customHeight="1">
      <c r="A35" s="152">
        <v>11</v>
      </c>
      <c r="B35" s="153" t="s">
        <v>89</v>
      </c>
      <c r="C35" s="60" t="s">
        <v>89</v>
      </c>
      <c r="D35" s="153" t="s">
        <v>90</v>
      </c>
      <c r="E35" s="61" t="s">
        <v>91</v>
      </c>
      <c r="F35" s="62" t="s">
        <v>92</v>
      </c>
      <c r="G35" s="153" t="s">
        <v>45</v>
      </c>
      <c r="H35" s="153" t="s">
        <v>27</v>
      </c>
      <c r="I35" s="63">
        <v>90</v>
      </c>
      <c r="J35" s="138">
        <v>180</v>
      </c>
      <c r="K35" s="151" t="s">
        <v>28</v>
      </c>
      <c r="L35" s="133">
        <v>216.35</v>
      </c>
      <c r="M35" s="133">
        <f>L35*1.1</f>
        <v>237.985</v>
      </c>
      <c r="N35" s="133">
        <f>L35*J35</f>
        <v>38943</v>
      </c>
      <c r="O35" s="133">
        <f>J35*M35</f>
        <v>42837.3</v>
      </c>
      <c r="P35" s="134"/>
      <c r="Q35" s="135"/>
      <c r="R35" s="135"/>
    </row>
    <row r="36" spans="1:18" s="49" customFormat="1" ht="54" customHeight="1">
      <c r="A36" s="152"/>
      <c r="B36" s="153"/>
      <c r="C36" s="60" t="s">
        <v>89</v>
      </c>
      <c r="D36" s="153"/>
      <c r="E36" s="61" t="s">
        <v>93</v>
      </c>
      <c r="F36" s="62" t="s">
        <v>94</v>
      </c>
      <c r="G36" s="153"/>
      <c r="H36" s="153"/>
      <c r="I36" s="63">
        <v>0</v>
      </c>
      <c r="J36" s="138"/>
      <c r="K36" s="151"/>
      <c r="L36" s="133"/>
      <c r="M36" s="133"/>
      <c r="N36" s="133"/>
      <c r="O36" s="133"/>
      <c r="P36" s="134"/>
      <c r="Q36" s="135"/>
      <c r="R36" s="135"/>
    </row>
    <row r="37" spans="1:18" s="49" customFormat="1" ht="51" customHeight="1">
      <c r="A37" s="141">
        <v>12</v>
      </c>
      <c r="B37" s="137" t="s">
        <v>29</v>
      </c>
      <c r="C37" s="42" t="s">
        <v>29</v>
      </c>
      <c r="D37" s="137" t="s">
        <v>23</v>
      </c>
      <c r="E37" s="43" t="s">
        <v>95</v>
      </c>
      <c r="F37" s="44" t="s">
        <v>96</v>
      </c>
      <c r="G37" s="137" t="s">
        <v>45</v>
      </c>
      <c r="H37" s="137" t="s">
        <v>27</v>
      </c>
      <c r="I37" s="45">
        <v>720</v>
      </c>
      <c r="J37" s="138">
        <v>20490</v>
      </c>
      <c r="K37" s="139" t="s">
        <v>28</v>
      </c>
      <c r="L37" s="133">
        <v>100</v>
      </c>
      <c r="M37" s="133">
        <f>L37*1.1</f>
        <v>110.00000000000001</v>
      </c>
      <c r="N37" s="133">
        <f>L37*J37</f>
        <v>2049000</v>
      </c>
      <c r="O37" s="133">
        <f>J37*M37</f>
        <v>2253900.0000000005</v>
      </c>
      <c r="P37" s="134"/>
      <c r="Q37" s="135"/>
      <c r="R37" s="135"/>
    </row>
    <row r="38" spans="1:18" s="49" customFormat="1" ht="57" customHeight="1">
      <c r="A38" s="141"/>
      <c r="B38" s="137"/>
      <c r="C38" s="42" t="s">
        <v>29</v>
      </c>
      <c r="D38" s="137"/>
      <c r="E38" s="43" t="s">
        <v>97</v>
      </c>
      <c r="F38" s="44" t="s">
        <v>98</v>
      </c>
      <c r="G38" s="137"/>
      <c r="H38" s="137"/>
      <c r="I38" s="45">
        <v>3960</v>
      </c>
      <c r="J38" s="138"/>
      <c r="K38" s="139"/>
      <c r="L38" s="133"/>
      <c r="M38" s="133"/>
      <c r="N38" s="133"/>
      <c r="O38" s="133"/>
      <c r="P38" s="134"/>
      <c r="Q38" s="135"/>
      <c r="R38" s="135"/>
    </row>
    <row r="39" spans="1:18" s="49" customFormat="1" ht="54" customHeight="1">
      <c r="A39" s="141"/>
      <c r="B39" s="137"/>
      <c r="C39" s="42" t="s">
        <v>29</v>
      </c>
      <c r="D39" s="137"/>
      <c r="E39" s="43" t="s">
        <v>99</v>
      </c>
      <c r="F39" s="44" t="s">
        <v>100</v>
      </c>
      <c r="G39" s="137"/>
      <c r="H39" s="137"/>
      <c r="I39" s="45">
        <v>17220</v>
      </c>
      <c r="J39" s="138"/>
      <c r="K39" s="139"/>
      <c r="L39" s="133"/>
      <c r="M39" s="133"/>
      <c r="N39" s="133"/>
      <c r="O39" s="133"/>
      <c r="P39" s="134"/>
      <c r="Q39" s="135"/>
      <c r="R39" s="135"/>
    </row>
    <row r="40" spans="1:18" s="49" customFormat="1" ht="54.75" customHeight="1">
      <c r="A40" s="141">
        <v>13</v>
      </c>
      <c r="B40" s="137" t="s">
        <v>101</v>
      </c>
      <c r="C40" s="42" t="s">
        <v>101</v>
      </c>
      <c r="D40" s="137" t="s">
        <v>102</v>
      </c>
      <c r="E40" s="43" t="s">
        <v>103</v>
      </c>
      <c r="F40" s="44" t="s">
        <v>104</v>
      </c>
      <c r="G40" s="137" t="s">
        <v>45</v>
      </c>
      <c r="H40" s="137" t="s">
        <v>27</v>
      </c>
      <c r="I40" s="45">
        <v>90</v>
      </c>
      <c r="J40" s="138">
        <f>SUM(I40:I41)</f>
        <v>180</v>
      </c>
      <c r="K40" s="139" t="s">
        <v>28</v>
      </c>
      <c r="L40" s="133">
        <v>173.08</v>
      </c>
      <c r="M40" s="133">
        <f>L40*1.1</f>
        <v>190.38800000000003</v>
      </c>
      <c r="N40" s="143">
        <f>L40*J40</f>
        <v>31154.4</v>
      </c>
      <c r="O40" s="133">
        <f>J40*M40</f>
        <v>34269.840000000004</v>
      </c>
      <c r="P40" s="134"/>
      <c r="Q40" s="135"/>
      <c r="R40" s="135"/>
    </row>
    <row r="41" spans="1:18" s="49" customFormat="1" ht="57" customHeight="1">
      <c r="A41" s="141"/>
      <c r="B41" s="137"/>
      <c r="C41" s="42" t="s">
        <v>101</v>
      </c>
      <c r="D41" s="137"/>
      <c r="E41" s="43" t="s">
        <v>105</v>
      </c>
      <c r="F41" s="44" t="s">
        <v>106</v>
      </c>
      <c r="G41" s="137"/>
      <c r="H41" s="137"/>
      <c r="I41" s="45">
        <v>90</v>
      </c>
      <c r="J41" s="138"/>
      <c r="K41" s="139"/>
      <c r="L41" s="133"/>
      <c r="M41" s="133"/>
      <c r="N41" s="143"/>
      <c r="O41" s="133"/>
      <c r="P41" s="134"/>
      <c r="Q41" s="135"/>
      <c r="R41" s="135"/>
    </row>
    <row r="42" spans="1:18" s="49" customFormat="1" ht="50.25" customHeight="1">
      <c r="A42" s="141">
        <v>14</v>
      </c>
      <c r="B42" s="137" t="s">
        <v>107</v>
      </c>
      <c r="C42" s="42" t="s">
        <v>107</v>
      </c>
      <c r="D42" s="137" t="s">
        <v>46</v>
      </c>
      <c r="E42" s="43" t="s">
        <v>108</v>
      </c>
      <c r="F42" s="44" t="s">
        <v>109</v>
      </c>
      <c r="G42" s="137" t="s">
        <v>45</v>
      </c>
      <c r="H42" s="137" t="s">
        <v>27</v>
      </c>
      <c r="I42" s="45">
        <v>360</v>
      </c>
      <c r="J42" s="138">
        <v>2370</v>
      </c>
      <c r="K42" s="139" t="s">
        <v>28</v>
      </c>
      <c r="L42" s="133">
        <v>228.85</v>
      </c>
      <c r="M42" s="133">
        <f>L42*1.1</f>
        <v>251.735</v>
      </c>
      <c r="N42" s="143">
        <f>L42*J42</f>
        <v>542374.5</v>
      </c>
      <c r="O42" s="133">
        <f>J42*M42</f>
        <v>596611.9500000001</v>
      </c>
      <c r="P42" s="134"/>
      <c r="Q42" s="135"/>
      <c r="R42" s="135"/>
    </row>
    <row r="43" spans="1:18" s="49" customFormat="1" ht="54.75" customHeight="1">
      <c r="A43" s="141"/>
      <c r="B43" s="137"/>
      <c r="C43" s="42" t="s">
        <v>107</v>
      </c>
      <c r="D43" s="137"/>
      <c r="E43" s="43" t="s">
        <v>110</v>
      </c>
      <c r="F43" s="44" t="s">
        <v>111</v>
      </c>
      <c r="G43" s="137"/>
      <c r="H43" s="137"/>
      <c r="I43" s="45">
        <v>0</v>
      </c>
      <c r="J43" s="138"/>
      <c r="K43" s="139"/>
      <c r="L43" s="133"/>
      <c r="M43" s="133"/>
      <c r="N43" s="143"/>
      <c r="O43" s="133"/>
      <c r="P43" s="134"/>
      <c r="Q43" s="135"/>
      <c r="R43" s="135"/>
    </row>
    <row r="44" spans="1:18" s="49" customFormat="1" ht="50.25" customHeight="1">
      <c r="A44" s="141"/>
      <c r="B44" s="137"/>
      <c r="C44" s="42" t="s">
        <v>107</v>
      </c>
      <c r="D44" s="137"/>
      <c r="E44" s="43" t="s">
        <v>112</v>
      </c>
      <c r="F44" s="44" t="s">
        <v>113</v>
      </c>
      <c r="G44" s="137"/>
      <c r="H44" s="137"/>
      <c r="I44" s="45">
        <v>1920</v>
      </c>
      <c r="J44" s="138"/>
      <c r="K44" s="139"/>
      <c r="L44" s="133"/>
      <c r="M44" s="133"/>
      <c r="N44" s="143"/>
      <c r="O44" s="133"/>
      <c r="P44" s="134"/>
      <c r="Q44" s="135"/>
      <c r="R44" s="135"/>
    </row>
    <row r="45" spans="1:18" s="49" customFormat="1" ht="53.25" customHeight="1">
      <c r="A45" s="141">
        <v>15</v>
      </c>
      <c r="B45" s="137" t="s">
        <v>107</v>
      </c>
      <c r="C45" s="42" t="s">
        <v>107</v>
      </c>
      <c r="D45" s="137" t="s">
        <v>46</v>
      </c>
      <c r="E45" s="43" t="s">
        <v>114</v>
      </c>
      <c r="F45" s="44" t="s">
        <v>115</v>
      </c>
      <c r="G45" s="137" t="s">
        <v>34</v>
      </c>
      <c r="H45" s="137" t="s">
        <v>27</v>
      </c>
      <c r="I45" s="45">
        <v>90</v>
      </c>
      <c r="J45" s="138">
        <v>900</v>
      </c>
      <c r="K45" s="139" t="s">
        <v>28</v>
      </c>
      <c r="L45" s="133">
        <v>228.85</v>
      </c>
      <c r="M45" s="133">
        <f>L45*1.1</f>
        <v>251.735</v>
      </c>
      <c r="N45" s="143">
        <f>L45*J45</f>
        <v>205965</v>
      </c>
      <c r="O45" s="133">
        <f>J45*M45</f>
        <v>226561.5</v>
      </c>
      <c r="P45" s="134"/>
      <c r="Q45" s="135"/>
      <c r="R45" s="135"/>
    </row>
    <row r="46" spans="1:18" s="49" customFormat="1" ht="58.5" customHeight="1">
      <c r="A46" s="141"/>
      <c r="B46" s="137"/>
      <c r="C46" s="42" t="s">
        <v>107</v>
      </c>
      <c r="D46" s="137"/>
      <c r="E46" s="43" t="s">
        <v>116</v>
      </c>
      <c r="F46" s="44" t="s">
        <v>117</v>
      </c>
      <c r="G46" s="137"/>
      <c r="H46" s="137"/>
      <c r="I46" s="45">
        <v>0</v>
      </c>
      <c r="J46" s="138"/>
      <c r="K46" s="139"/>
      <c r="L46" s="133"/>
      <c r="M46" s="133"/>
      <c r="N46" s="143"/>
      <c r="O46" s="133"/>
      <c r="P46" s="134"/>
      <c r="Q46" s="135"/>
      <c r="R46" s="135"/>
    </row>
    <row r="47" spans="1:18" s="49" customFormat="1" ht="52.5" customHeight="1">
      <c r="A47" s="141"/>
      <c r="B47" s="137"/>
      <c r="C47" s="42" t="s">
        <v>107</v>
      </c>
      <c r="D47" s="137"/>
      <c r="E47" s="43" t="s">
        <v>118</v>
      </c>
      <c r="F47" s="44" t="s">
        <v>119</v>
      </c>
      <c r="G47" s="137"/>
      <c r="H47" s="137"/>
      <c r="I47" s="45">
        <v>360</v>
      </c>
      <c r="J47" s="138"/>
      <c r="K47" s="139"/>
      <c r="L47" s="133"/>
      <c r="M47" s="133"/>
      <c r="N47" s="143"/>
      <c r="O47" s="133"/>
      <c r="P47" s="134"/>
      <c r="Q47" s="135"/>
      <c r="R47" s="135"/>
    </row>
    <row r="48" spans="1:18" s="49" customFormat="1" ht="30" customHeight="1">
      <c r="A48" s="50">
        <v>16</v>
      </c>
      <c r="B48" s="41" t="s">
        <v>120</v>
      </c>
      <c r="C48" s="42" t="s">
        <v>120</v>
      </c>
      <c r="D48" s="41" t="s">
        <v>121</v>
      </c>
      <c r="E48" s="43" t="s">
        <v>122</v>
      </c>
      <c r="F48" s="44" t="s">
        <v>123</v>
      </c>
      <c r="G48" s="41" t="s">
        <v>45</v>
      </c>
      <c r="H48" s="41" t="s">
        <v>27</v>
      </c>
      <c r="I48" s="45">
        <v>40</v>
      </c>
      <c r="J48" s="105">
        <v>70</v>
      </c>
      <c r="K48" s="40" t="s">
        <v>124</v>
      </c>
      <c r="L48" s="46">
        <v>1153.85</v>
      </c>
      <c r="M48" s="46">
        <f>L48*1.2</f>
        <v>1384.62</v>
      </c>
      <c r="N48" s="46">
        <f>L48*J48</f>
        <v>80769.5</v>
      </c>
      <c r="O48" s="46">
        <f>J48*M48</f>
        <v>96923.4</v>
      </c>
      <c r="P48" s="47"/>
      <c r="Q48" s="48"/>
      <c r="R48" s="48"/>
    </row>
    <row r="49" spans="1:18" s="49" customFormat="1" ht="64.5" customHeight="1">
      <c r="A49" s="50">
        <v>17</v>
      </c>
      <c r="B49" s="41" t="s">
        <v>120</v>
      </c>
      <c r="C49" s="42" t="s">
        <v>120</v>
      </c>
      <c r="D49" s="41" t="s">
        <v>121</v>
      </c>
      <c r="E49" s="43" t="s">
        <v>125</v>
      </c>
      <c r="F49" s="44" t="s">
        <v>126</v>
      </c>
      <c r="G49" s="41" t="s">
        <v>127</v>
      </c>
      <c r="H49" s="41" t="s">
        <v>27</v>
      </c>
      <c r="I49" s="45">
        <v>80</v>
      </c>
      <c r="J49" s="105">
        <v>70</v>
      </c>
      <c r="K49" s="40" t="s">
        <v>128</v>
      </c>
      <c r="L49" s="46">
        <v>1153.85</v>
      </c>
      <c r="M49" s="46">
        <f>L49*1.2</f>
        <v>1384.62</v>
      </c>
      <c r="N49" s="46">
        <f>L49*J49</f>
        <v>80769.5</v>
      </c>
      <c r="O49" s="46">
        <f>J49*M49</f>
        <v>96923.4</v>
      </c>
      <c r="P49" s="47"/>
      <c r="Q49" s="48"/>
      <c r="R49" s="48"/>
    </row>
    <row r="50" spans="1:18" s="49" customFormat="1" ht="53.25" customHeight="1">
      <c r="A50" s="141">
        <v>18</v>
      </c>
      <c r="B50" s="137" t="s">
        <v>129</v>
      </c>
      <c r="C50" s="42" t="s">
        <v>129</v>
      </c>
      <c r="D50" s="137" t="s">
        <v>130</v>
      </c>
      <c r="E50" s="43" t="s">
        <v>131</v>
      </c>
      <c r="F50" s="44" t="s">
        <v>132</v>
      </c>
      <c r="G50" s="137" t="s">
        <v>45</v>
      </c>
      <c r="H50" s="137" t="s">
        <v>27</v>
      </c>
      <c r="I50" s="45">
        <v>80</v>
      </c>
      <c r="J50" s="138">
        <v>85</v>
      </c>
      <c r="K50" s="139" t="s">
        <v>28</v>
      </c>
      <c r="L50" s="133">
        <v>1153.85</v>
      </c>
      <c r="M50" s="133">
        <f>L50*1.1</f>
        <v>1269.235</v>
      </c>
      <c r="N50" s="143">
        <f>L50*J50</f>
        <v>98077.24999999999</v>
      </c>
      <c r="O50" s="133">
        <f>J50*M50</f>
        <v>107884.97499999999</v>
      </c>
      <c r="P50" s="134"/>
      <c r="Q50" s="135"/>
      <c r="R50" s="135"/>
    </row>
    <row r="51" spans="1:18" s="49" customFormat="1" ht="52.5" customHeight="1">
      <c r="A51" s="141"/>
      <c r="B51" s="137"/>
      <c r="C51" s="42" t="s">
        <v>129</v>
      </c>
      <c r="D51" s="137"/>
      <c r="E51" s="64" t="s">
        <v>133</v>
      </c>
      <c r="F51" s="44" t="s">
        <v>134</v>
      </c>
      <c r="G51" s="137"/>
      <c r="H51" s="137"/>
      <c r="I51" s="45">
        <v>5</v>
      </c>
      <c r="J51" s="138"/>
      <c r="K51" s="139"/>
      <c r="L51" s="133"/>
      <c r="M51" s="133"/>
      <c r="N51" s="143"/>
      <c r="O51" s="133"/>
      <c r="P51" s="134"/>
      <c r="Q51" s="135"/>
      <c r="R51" s="135"/>
    </row>
    <row r="52" spans="1:18" s="49" customFormat="1" ht="67.5" customHeight="1">
      <c r="A52" s="65">
        <v>19</v>
      </c>
      <c r="B52" s="41">
        <v>143</v>
      </c>
      <c r="C52" s="43">
        <v>143</v>
      </c>
      <c r="D52" s="66" t="s">
        <v>135</v>
      </c>
      <c r="E52" s="52" t="s">
        <v>136</v>
      </c>
      <c r="F52" s="53" t="s">
        <v>137</v>
      </c>
      <c r="G52" s="66" t="s">
        <v>138</v>
      </c>
      <c r="H52" s="66" t="s">
        <v>27</v>
      </c>
      <c r="I52" s="54">
        <v>2</v>
      </c>
      <c r="J52" s="105">
        <f>I52</f>
        <v>2</v>
      </c>
      <c r="K52" s="67" t="s">
        <v>28</v>
      </c>
      <c r="L52" s="68">
        <v>1393.27</v>
      </c>
      <c r="M52" s="68">
        <f>L52*1.1</f>
        <v>1532.5970000000002</v>
      </c>
      <c r="N52" s="68">
        <f>L52*J52</f>
        <v>2786.54</v>
      </c>
      <c r="O52" s="68">
        <f>J52*M52</f>
        <v>3065.1940000000004</v>
      </c>
      <c r="P52" s="47"/>
      <c r="Q52" s="48"/>
      <c r="R52" s="48"/>
    </row>
    <row r="53" spans="1:18" s="49" customFormat="1" ht="56.25" customHeight="1">
      <c r="A53" s="69">
        <v>20</v>
      </c>
      <c r="B53" s="70" t="s">
        <v>139</v>
      </c>
      <c r="C53" s="71" t="s">
        <v>139</v>
      </c>
      <c r="D53" s="70" t="s">
        <v>140</v>
      </c>
      <c r="E53" s="72" t="s">
        <v>141</v>
      </c>
      <c r="F53" s="73" t="s">
        <v>142</v>
      </c>
      <c r="G53" s="70" t="s">
        <v>143</v>
      </c>
      <c r="H53" s="70" t="s">
        <v>27</v>
      </c>
      <c r="I53" s="74">
        <v>3000</v>
      </c>
      <c r="J53" s="106">
        <v>3240</v>
      </c>
      <c r="K53" s="75" t="s">
        <v>28</v>
      </c>
      <c r="L53" s="76">
        <v>32.69</v>
      </c>
      <c r="M53" s="76">
        <f>L53*1.1</f>
        <v>35.959</v>
      </c>
      <c r="N53" s="76">
        <f>L53*J53</f>
        <v>105915.59999999999</v>
      </c>
      <c r="O53" s="76">
        <f>J53*M53</f>
        <v>116507.16</v>
      </c>
      <c r="P53" s="77"/>
      <c r="Q53" s="78"/>
      <c r="R53" s="78"/>
    </row>
    <row r="54" spans="1:18" s="49" customFormat="1" ht="62.25" customHeight="1">
      <c r="A54" s="50">
        <v>21</v>
      </c>
      <c r="B54" s="41">
        <v>22010</v>
      </c>
      <c r="C54" s="43">
        <v>14412</v>
      </c>
      <c r="D54" s="79" t="s">
        <v>144</v>
      </c>
      <c r="E54" s="80" t="s">
        <v>145</v>
      </c>
      <c r="F54" s="44"/>
      <c r="G54" s="41" t="s">
        <v>34</v>
      </c>
      <c r="H54" s="41" t="s">
        <v>27</v>
      </c>
      <c r="I54" s="45">
        <v>6</v>
      </c>
      <c r="J54" s="105">
        <v>2</v>
      </c>
      <c r="K54" s="40" t="s">
        <v>124</v>
      </c>
      <c r="L54" s="46">
        <v>1150</v>
      </c>
      <c r="M54" s="46">
        <v>1380</v>
      </c>
      <c r="N54" s="46">
        <f>L54*J54</f>
        <v>2300</v>
      </c>
      <c r="O54" s="46">
        <f>J54*M54</f>
        <v>2760</v>
      </c>
      <c r="P54" s="47"/>
      <c r="Q54" s="48"/>
      <c r="R54" s="48"/>
    </row>
    <row r="55" spans="1:18" s="49" customFormat="1" ht="52.5" customHeight="1">
      <c r="A55" s="148">
        <v>22</v>
      </c>
      <c r="B55" s="149" t="s">
        <v>146</v>
      </c>
      <c r="C55" s="81" t="s">
        <v>146</v>
      </c>
      <c r="D55" s="149" t="s">
        <v>147</v>
      </c>
      <c r="E55" s="82" t="s">
        <v>148</v>
      </c>
      <c r="F55" s="83" t="s">
        <v>149</v>
      </c>
      <c r="G55" s="149" t="s">
        <v>45</v>
      </c>
      <c r="H55" s="149" t="s">
        <v>27</v>
      </c>
      <c r="I55" s="84">
        <v>405</v>
      </c>
      <c r="J55" s="150">
        <v>540</v>
      </c>
      <c r="K55" s="144" t="s">
        <v>28</v>
      </c>
      <c r="L55" s="145">
        <v>207.69</v>
      </c>
      <c r="M55" s="145">
        <f>L55*1.1</f>
        <v>228.459</v>
      </c>
      <c r="N55" s="146">
        <f>L55*J55</f>
        <v>112152.6</v>
      </c>
      <c r="O55" s="145">
        <f>J55*M55</f>
        <v>123367.86</v>
      </c>
      <c r="P55" s="147"/>
      <c r="Q55" s="140"/>
      <c r="R55" s="140"/>
    </row>
    <row r="56" spans="1:18" s="49" customFormat="1" ht="49.5" customHeight="1">
      <c r="A56" s="148"/>
      <c r="B56" s="149"/>
      <c r="C56" s="42" t="s">
        <v>146</v>
      </c>
      <c r="D56" s="149"/>
      <c r="E56" s="43" t="s">
        <v>150</v>
      </c>
      <c r="F56" s="44" t="s">
        <v>151</v>
      </c>
      <c r="G56" s="149"/>
      <c r="H56" s="149"/>
      <c r="I56" s="45">
        <v>260</v>
      </c>
      <c r="J56" s="150"/>
      <c r="K56" s="144"/>
      <c r="L56" s="145"/>
      <c r="M56" s="145"/>
      <c r="N56" s="146"/>
      <c r="O56" s="145"/>
      <c r="P56" s="147"/>
      <c r="Q56" s="140"/>
      <c r="R56" s="140"/>
    </row>
    <row r="57" spans="1:18" s="49" customFormat="1" ht="50.25" customHeight="1">
      <c r="A57" s="141">
        <v>23</v>
      </c>
      <c r="B57" s="137" t="s">
        <v>152</v>
      </c>
      <c r="C57" s="42" t="s">
        <v>152</v>
      </c>
      <c r="D57" s="137" t="s">
        <v>147</v>
      </c>
      <c r="E57" s="142" t="s">
        <v>153</v>
      </c>
      <c r="F57" s="44" t="s">
        <v>154</v>
      </c>
      <c r="G57" s="137" t="s">
        <v>45</v>
      </c>
      <c r="H57" s="137" t="s">
        <v>27</v>
      </c>
      <c r="I57" s="45">
        <v>0</v>
      </c>
      <c r="J57" s="138">
        <f>SUM(I57:I60)</f>
        <v>1140</v>
      </c>
      <c r="K57" s="139" t="s">
        <v>28</v>
      </c>
      <c r="L57" s="133">
        <v>141.35</v>
      </c>
      <c r="M57" s="133">
        <f>L57*1.1</f>
        <v>155.485</v>
      </c>
      <c r="N57" s="143">
        <f>L57*J57</f>
        <v>161139</v>
      </c>
      <c r="O57" s="133">
        <f>J57*M57</f>
        <v>177252.90000000002</v>
      </c>
      <c r="P57" s="134"/>
      <c r="Q57" s="135"/>
      <c r="R57" s="135"/>
    </row>
    <row r="58" spans="1:18" s="49" customFormat="1" ht="24.75" customHeight="1">
      <c r="A58" s="141"/>
      <c r="B58" s="137"/>
      <c r="C58" s="42"/>
      <c r="D58" s="137"/>
      <c r="E58" s="142"/>
      <c r="F58" s="44" t="s">
        <v>155</v>
      </c>
      <c r="G58" s="137"/>
      <c r="H58" s="137"/>
      <c r="I58" s="45">
        <v>0</v>
      </c>
      <c r="J58" s="138"/>
      <c r="K58" s="139"/>
      <c r="L58" s="133"/>
      <c r="M58" s="133"/>
      <c r="N58" s="143"/>
      <c r="O58" s="133"/>
      <c r="P58" s="134"/>
      <c r="Q58" s="135"/>
      <c r="R58" s="135"/>
    </row>
    <row r="59" spans="1:18" s="49" customFormat="1" ht="48" customHeight="1">
      <c r="A59" s="141"/>
      <c r="B59" s="137"/>
      <c r="C59" s="42" t="s">
        <v>152</v>
      </c>
      <c r="D59" s="137"/>
      <c r="E59" s="142" t="s">
        <v>156</v>
      </c>
      <c r="F59" s="44" t="s">
        <v>157</v>
      </c>
      <c r="G59" s="137"/>
      <c r="H59" s="137"/>
      <c r="I59" s="45">
        <v>90</v>
      </c>
      <c r="J59" s="138"/>
      <c r="K59" s="139"/>
      <c r="L59" s="133"/>
      <c r="M59" s="133"/>
      <c r="N59" s="143"/>
      <c r="O59" s="133"/>
      <c r="P59" s="134"/>
      <c r="Q59" s="135"/>
      <c r="R59" s="135"/>
    </row>
    <row r="60" spans="1:18" s="49" customFormat="1" ht="32.25" customHeight="1">
      <c r="A60" s="141"/>
      <c r="B60" s="137"/>
      <c r="C60" s="42"/>
      <c r="D60" s="137"/>
      <c r="E60" s="142"/>
      <c r="F60" s="44" t="s">
        <v>158</v>
      </c>
      <c r="G60" s="137"/>
      <c r="H60" s="137"/>
      <c r="I60" s="45">
        <v>1050</v>
      </c>
      <c r="J60" s="138"/>
      <c r="K60" s="139"/>
      <c r="L60" s="133"/>
      <c r="M60" s="133"/>
      <c r="N60" s="143"/>
      <c r="O60" s="133"/>
      <c r="P60" s="134"/>
      <c r="Q60" s="135"/>
      <c r="R60" s="135"/>
    </row>
    <row r="61" spans="1:18" s="49" customFormat="1" ht="64.5" customHeight="1">
      <c r="A61" s="50">
        <v>24</v>
      </c>
      <c r="B61" s="85">
        <v>97</v>
      </c>
      <c r="C61" s="43" t="s">
        <v>159</v>
      </c>
      <c r="D61" s="40" t="s">
        <v>160</v>
      </c>
      <c r="E61" s="43" t="s">
        <v>161</v>
      </c>
      <c r="F61" s="86" t="s">
        <v>162</v>
      </c>
      <c r="G61" s="41" t="s">
        <v>175</v>
      </c>
      <c r="H61" s="41" t="s">
        <v>27</v>
      </c>
      <c r="I61" s="45">
        <v>10</v>
      </c>
      <c r="J61" s="105">
        <v>12</v>
      </c>
      <c r="K61" s="40" t="s">
        <v>28</v>
      </c>
      <c r="L61" s="46">
        <v>4798.08</v>
      </c>
      <c r="M61" s="87">
        <f>L61*1.1</f>
        <v>5277.888</v>
      </c>
      <c r="N61" s="46">
        <f>L61*J61</f>
        <v>57576.96</v>
      </c>
      <c r="O61" s="46">
        <f>J61*M61</f>
        <v>63334.656</v>
      </c>
      <c r="P61" s="47"/>
      <c r="Q61" s="48"/>
      <c r="R61" s="48"/>
    </row>
    <row r="62" spans="1:18" s="49" customFormat="1" ht="63" customHeight="1">
      <c r="A62" s="75">
        <v>25</v>
      </c>
      <c r="B62" s="110">
        <v>188</v>
      </c>
      <c r="C62" s="111">
        <v>188</v>
      </c>
      <c r="D62" s="75" t="s">
        <v>163</v>
      </c>
      <c r="E62" s="112" t="s">
        <v>164</v>
      </c>
      <c r="F62" s="113"/>
      <c r="G62" s="75"/>
      <c r="H62" s="70" t="s">
        <v>27</v>
      </c>
      <c r="I62" s="114">
        <v>2</v>
      </c>
      <c r="J62" s="106">
        <f>I62</f>
        <v>2</v>
      </c>
      <c r="K62" s="75" t="s">
        <v>28</v>
      </c>
      <c r="L62" s="115">
        <v>1344</v>
      </c>
      <c r="M62" s="115">
        <f>L62*1.1</f>
        <v>1478.4</v>
      </c>
      <c r="N62" s="76">
        <f>L62*J62</f>
        <v>2688</v>
      </c>
      <c r="O62" s="76">
        <f>J62*M62</f>
        <v>2956.8</v>
      </c>
      <c r="P62" s="77"/>
      <c r="Q62" s="78"/>
      <c r="R62" s="78"/>
    </row>
    <row r="63" spans="1:18" s="49" customFormat="1" ht="63" customHeight="1">
      <c r="A63" s="118">
        <v>26</v>
      </c>
      <c r="B63" s="126">
        <v>14412</v>
      </c>
      <c r="C63" s="127">
        <v>14412</v>
      </c>
      <c r="D63" s="128" t="s">
        <v>140</v>
      </c>
      <c r="E63" s="123" t="s">
        <v>173</v>
      </c>
      <c r="F63" s="125" t="s">
        <v>172</v>
      </c>
      <c r="G63" s="124" t="s">
        <v>176</v>
      </c>
      <c r="H63" s="119" t="s">
        <v>27</v>
      </c>
      <c r="I63" s="120"/>
      <c r="J63" s="121">
        <v>360</v>
      </c>
      <c r="K63" s="118" t="s">
        <v>28</v>
      </c>
      <c r="L63" s="129">
        <v>230.4</v>
      </c>
      <c r="M63" s="129">
        <f>L63*1.1</f>
        <v>253.44000000000003</v>
      </c>
      <c r="N63" s="122">
        <f>L63*J63</f>
        <v>82944</v>
      </c>
      <c r="O63" s="122">
        <f>J63*M63</f>
        <v>91238.40000000001</v>
      </c>
      <c r="P63" s="108"/>
      <c r="Q63" s="109"/>
      <c r="R63" s="109"/>
    </row>
    <row r="64" spans="1:15" ht="15.75">
      <c r="A64" s="136" t="s">
        <v>165</v>
      </c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16"/>
      <c r="N64" s="117">
        <f>SUM(N10:N63)</f>
        <v>7499717.15</v>
      </c>
      <c r="O64" s="117">
        <f>SUM(O10:O63)</f>
        <v>8294630.305000003</v>
      </c>
    </row>
    <row r="66" spans="12:14" ht="18.75">
      <c r="L66" s="88"/>
      <c r="M66" s="89"/>
      <c r="N66" s="90"/>
    </row>
    <row r="67" spans="1:15" s="92" customFormat="1" ht="25.5">
      <c r="A67" s="91"/>
      <c r="B67" s="91"/>
      <c r="C67" s="91"/>
      <c r="D67" s="91"/>
      <c r="E67" s="93" t="s">
        <v>166</v>
      </c>
      <c r="F67" s="91" t="s">
        <v>166</v>
      </c>
      <c r="G67" s="94"/>
      <c r="H67" s="91"/>
      <c r="J67" s="95" t="s">
        <v>167</v>
      </c>
      <c r="K67" s="91" t="s">
        <v>168</v>
      </c>
      <c r="L67" s="96"/>
      <c r="M67" s="97"/>
      <c r="N67" s="98"/>
      <c r="O67" s="98"/>
    </row>
    <row r="68" spans="1:15" s="92" customFormat="1" ht="12.75">
      <c r="A68" s="91"/>
      <c r="B68" s="91"/>
      <c r="C68" s="91"/>
      <c r="D68" s="91"/>
      <c r="E68" s="99"/>
      <c r="F68" s="91"/>
      <c r="G68" s="100"/>
      <c r="H68" s="91"/>
      <c r="J68" s="95"/>
      <c r="K68" s="91"/>
      <c r="L68" s="101"/>
      <c r="M68" s="102"/>
      <c r="N68" s="98"/>
      <c r="O68" s="98"/>
    </row>
    <row r="69" spans="1:14" s="92" customFormat="1" ht="12.75" customHeight="1">
      <c r="A69" s="130" t="s">
        <v>169</v>
      </c>
      <c r="B69" s="130"/>
      <c r="C69" s="130"/>
      <c r="D69" s="130"/>
      <c r="E69" s="4"/>
      <c r="G69" s="91"/>
      <c r="H69" s="91"/>
      <c r="J69" s="95"/>
      <c r="K69" s="91"/>
      <c r="L69" s="103"/>
      <c r="M69" s="104"/>
      <c r="N69" s="98"/>
    </row>
    <row r="70" spans="1:14" s="92" customFormat="1" ht="58.5" customHeight="1">
      <c r="A70" s="131" t="s">
        <v>170</v>
      </c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</row>
    <row r="71" spans="1:14" s="92" customFormat="1" ht="60" customHeight="1">
      <c r="A71" s="132" t="s">
        <v>171</v>
      </c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</row>
  </sheetData>
  <sheetProtection selectLockedCells="1" selectUnlockedCells="1"/>
  <mergeCells count="208">
    <mergeCell ref="A1:B1"/>
    <mergeCell ref="A2:B2"/>
    <mergeCell ref="E3:M3"/>
    <mergeCell ref="J5:K5"/>
    <mergeCell ref="A7:R7"/>
    <mergeCell ref="A12:A15"/>
    <mergeCell ref="B12:B15"/>
    <mergeCell ref="D12:D15"/>
    <mergeCell ref="G12:G15"/>
    <mergeCell ref="H12:H15"/>
    <mergeCell ref="J12:J15"/>
    <mergeCell ref="K12:K15"/>
    <mergeCell ref="L12:L15"/>
    <mergeCell ref="M12:M15"/>
    <mergeCell ref="N12:N15"/>
    <mergeCell ref="O12:O15"/>
    <mergeCell ref="P12:P15"/>
    <mergeCell ref="Q12:Q15"/>
    <mergeCell ref="R12:R15"/>
    <mergeCell ref="A16:A20"/>
    <mergeCell ref="B16:B20"/>
    <mergeCell ref="D16:D20"/>
    <mergeCell ref="G16:G20"/>
    <mergeCell ref="H16:H20"/>
    <mergeCell ref="J16:J20"/>
    <mergeCell ref="K16:K20"/>
    <mergeCell ref="L16:L20"/>
    <mergeCell ref="M16:M20"/>
    <mergeCell ref="N16:N20"/>
    <mergeCell ref="O16:O20"/>
    <mergeCell ref="P16:P20"/>
    <mergeCell ref="Q16:Q20"/>
    <mergeCell ref="R16:R20"/>
    <mergeCell ref="A21:A24"/>
    <mergeCell ref="B21:B24"/>
    <mergeCell ref="D21:D24"/>
    <mergeCell ref="G21:G24"/>
    <mergeCell ref="H21:H24"/>
    <mergeCell ref="J21:J24"/>
    <mergeCell ref="K21:K24"/>
    <mergeCell ref="L21:L24"/>
    <mergeCell ref="M21:M24"/>
    <mergeCell ref="N21:N24"/>
    <mergeCell ref="O21:O24"/>
    <mergeCell ref="P21:P24"/>
    <mergeCell ref="Q21:Q24"/>
    <mergeCell ref="R21:R24"/>
    <mergeCell ref="A25:A27"/>
    <mergeCell ref="B25:B27"/>
    <mergeCell ref="D25:D27"/>
    <mergeCell ref="G25:G27"/>
    <mergeCell ref="H25:H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A29:A31"/>
    <mergeCell ref="B29:B31"/>
    <mergeCell ref="D29:D31"/>
    <mergeCell ref="G29:G31"/>
    <mergeCell ref="H29:H31"/>
    <mergeCell ref="J29:J31"/>
    <mergeCell ref="K29:K31"/>
    <mergeCell ref="L29:L31"/>
    <mergeCell ref="M29:M31"/>
    <mergeCell ref="N29:N31"/>
    <mergeCell ref="O29:O31"/>
    <mergeCell ref="P29:P31"/>
    <mergeCell ref="Q29:Q31"/>
    <mergeCell ref="R29:R31"/>
    <mergeCell ref="A32:A33"/>
    <mergeCell ref="B32:B33"/>
    <mergeCell ref="D32:D33"/>
    <mergeCell ref="E32:E33"/>
    <mergeCell ref="G32:G33"/>
    <mergeCell ref="H32:H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A35:A36"/>
    <mergeCell ref="B35:B36"/>
    <mergeCell ref="D35:D36"/>
    <mergeCell ref="G35:G36"/>
    <mergeCell ref="H35:H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A37:A39"/>
    <mergeCell ref="B37:B39"/>
    <mergeCell ref="D37:D39"/>
    <mergeCell ref="G37:G39"/>
    <mergeCell ref="H37:H39"/>
    <mergeCell ref="J37:J39"/>
    <mergeCell ref="K37:K39"/>
    <mergeCell ref="L37:L39"/>
    <mergeCell ref="M37:M39"/>
    <mergeCell ref="N37:N39"/>
    <mergeCell ref="O37:O39"/>
    <mergeCell ref="P37:P39"/>
    <mergeCell ref="Q37:Q39"/>
    <mergeCell ref="R37:R39"/>
    <mergeCell ref="A40:A41"/>
    <mergeCell ref="B40:B41"/>
    <mergeCell ref="D40:D41"/>
    <mergeCell ref="G40:G41"/>
    <mergeCell ref="H40:H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A42:A44"/>
    <mergeCell ref="B42:B44"/>
    <mergeCell ref="D42:D44"/>
    <mergeCell ref="G42:G44"/>
    <mergeCell ref="H42:H44"/>
    <mergeCell ref="J42:J44"/>
    <mergeCell ref="K42:K44"/>
    <mergeCell ref="L42:L44"/>
    <mergeCell ref="M42:M44"/>
    <mergeCell ref="N42:N44"/>
    <mergeCell ref="O42:O44"/>
    <mergeCell ref="P42:P44"/>
    <mergeCell ref="Q42:Q44"/>
    <mergeCell ref="R42:R44"/>
    <mergeCell ref="A45:A47"/>
    <mergeCell ref="B45:B47"/>
    <mergeCell ref="D45:D47"/>
    <mergeCell ref="G45:G47"/>
    <mergeCell ref="H45:H47"/>
    <mergeCell ref="J45:J47"/>
    <mergeCell ref="K45:K47"/>
    <mergeCell ref="L45:L47"/>
    <mergeCell ref="M45:M47"/>
    <mergeCell ref="N45:N47"/>
    <mergeCell ref="O45:O47"/>
    <mergeCell ref="P45:P47"/>
    <mergeCell ref="Q45:Q47"/>
    <mergeCell ref="R45:R47"/>
    <mergeCell ref="A50:A51"/>
    <mergeCell ref="B50:B51"/>
    <mergeCell ref="D50:D51"/>
    <mergeCell ref="G50:G51"/>
    <mergeCell ref="H50:H51"/>
    <mergeCell ref="J50:J51"/>
    <mergeCell ref="K50:K51"/>
    <mergeCell ref="L50:L51"/>
    <mergeCell ref="M50:M51"/>
    <mergeCell ref="N50:N51"/>
    <mergeCell ref="O50:O51"/>
    <mergeCell ref="P50:P51"/>
    <mergeCell ref="Q50:Q51"/>
    <mergeCell ref="R50:R51"/>
    <mergeCell ref="O55:O56"/>
    <mergeCell ref="P55:P56"/>
    <mergeCell ref="A55:A56"/>
    <mergeCell ref="B55:B56"/>
    <mergeCell ref="D55:D56"/>
    <mergeCell ref="G55:G56"/>
    <mergeCell ref="H55:H56"/>
    <mergeCell ref="J55:J56"/>
    <mergeCell ref="K55:K56"/>
    <mergeCell ref="L55:L56"/>
    <mergeCell ref="M55:M56"/>
    <mergeCell ref="N55:N56"/>
    <mergeCell ref="L57:L60"/>
    <mergeCell ref="M57:M60"/>
    <mergeCell ref="Q55:Q56"/>
    <mergeCell ref="R55:R56"/>
    <mergeCell ref="A57:A60"/>
    <mergeCell ref="B57:B60"/>
    <mergeCell ref="D57:D60"/>
    <mergeCell ref="E57:E58"/>
    <mergeCell ref="G57:G60"/>
    <mergeCell ref="R57:R60"/>
    <mergeCell ref="E59:E60"/>
    <mergeCell ref="N57:N60"/>
    <mergeCell ref="A69:D69"/>
    <mergeCell ref="A70:N70"/>
    <mergeCell ref="A71:N71"/>
    <mergeCell ref="O57:O60"/>
    <mergeCell ref="P57:P60"/>
    <mergeCell ref="Q57:Q60"/>
    <mergeCell ref="A64:L64"/>
    <mergeCell ref="H57:H60"/>
    <mergeCell ref="J57:J60"/>
    <mergeCell ref="K57:K60"/>
  </mergeCells>
  <printOptions/>
  <pageMargins left="0.7" right="0.7" top="0.75" bottom="0.75" header="0.5118055555555555" footer="0.5118055555555555"/>
  <pageSetup fitToHeight="0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Milenko</dc:creator>
  <cp:keywords/>
  <dc:description/>
  <cp:lastModifiedBy>Milenko</cp:lastModifiedBy>
  <dcterms:created xsi:type="dcterms:W3CDTF">2018-09-18T11:35:00Z</dcterms:created>
  <dcterms:modified xsi:type="dcterms:W3CDTF">2019-04-17T09:51:07Z</dcterms:modified>
  <cp:category/>
  <cp:version/>
  <cp:contentType/>
  <cp:contentStatus/>
</cp:coreProperties>
</file>